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41" activeTab="1"/>
  </bookViews>
  <sheets>
    <sheet name="Engagement" sheetId="1" r:id="rId1"/>
    <sheet name="scratch cyclathlon" sheetId="2" r:id="rId2"/>
    <sheet name="scratch corrida" sheetId="3" r:id="rId3"/>
    <sheet name="catégories cyclathlon" sheetId="4" r:id="rId4"/>
  </sheets>
  <definedNames>
    <definedName name="Excel_BuiltIn__FilterDatabase" localSheetId="0">'Engagement'!$A$8:$F$8</definedName>
  </definedNames>
  <calcPr fullCalcOnLoad="1"/>
</workbook>
</file>

<file path=xl/sharedStrings.xml><?xml version="1.0" encoding="utf-8"?>
<sst xmlns="http://schemas.openxmlformats.org/spreadsheetml/2006/main" count="232" uniqueCount="95">
  <si>
    <t>CREUSOT VÉLO SPORT</t>
  </si>
  <si>
    <t>CYCLATHLON  DES  BIZOTS  12/10/2014</t>
  </si>
  <si>
    <t>N°</t>
  </si>
  <si>
    <t>Coureur à pieds</t>
  </si>
  <si>
    <t>Club</t>
  </si>
  <si>
    <t>Cycliste</t>
  </si>
  <si>
    <t>Cat</t>
  </si>
  <si>
    <t>Durey Thomas</t>
  </si>
  <si>
    <t>Creusot triathlon</t>
  </si>
  <si>
    <t>IH</t>
  </si>
  <si>
    <t>Dureuil Gaël</t>
  </si>
  <si>
    <t>Creusot Cyclisme</t>
  </si>
  <si>
    <t>Brétigny Jérémie</t>
  </si>
  <si>
    <t>EH</t>
  </si>
  <si>
    <t>Blondeau Rudy</t>
  </si>
  <si>
    <t>NL</t>
  </si>
  <si>
    <t>Desbois Alexandre</t>
  </si>
  <si>
    <t>Ecuisses VSP</t>
  </si>
  <si>
    <t>Garcia Ascension</t>
  </si>
  <si>
    <t>IF</t>
  </si>
  <si>
    <t>Torlay Philippe</t>
  </si>
  <si>
    <t>Nectoux Gérard</t>
  </si>
  <si>
    <t>VS Joncy</t>
  </si>
  <si>
    <t>Robinson Ken</t>
  </si>
  <si>
    <t>Robinson Susan</t>
  </si>
  <si>
    <t>EX</t>
  </si>
  <si>
    <t>Poncet Sébastien</t>
  </si>
  <si>
    <t>Bosc Richard</t>
  </si>
  <si>
    <t>Bert Fabien</t>
  </si>
  <si>
    <t>M</t>
  </si>
  <si>
    <t>Gouneau Louis</t>
  </si>
  <si>
    <t>NL Cressy/Somme</t>
  </si>
  <si>
    <t>Dumont Eric</t>
  </si>
  <si>
    <t>Gueugnon</t>
  </si>
  <si>
    <t xml:space="preserve"> Baqué Claude</t>
  </si>
  <si>
    <t>Demortière Rémi</t>
  </si>
  <si>
    <t>AC Buxy</t>
  </si>
  <si>
    <t>Lamalle Philippe</t>
  </si>
  <si>
    <t>De Sousa Evann</t>
  </si>
  <si>
    <t>De Sousa Kelyann</t>
  </si>
  <si>
    <t>Gros Philippe</t>
  </si>
  <si>
    <t>UV Chalon</t>
  </si>
  <si>
    <t>Gros Jérémy</t>
  </si>
  <si>
    <t>CET Aluze</t>
  </si>
  <si>
    <t>Auclerc Nathan</t>
  </si>
  <si>
    <t>Saint Martin</t>
  </si>
  <si>
    <t>Gourgin Jean Philippe</t>
  </si>
  <si>
    <t>VC charollais</t>
  </si>
  <si>
    <t>Gourgin Olivier</t>
  </si>
  <si>
    <t>Demortière Aude</t>
  </si>
  <si>
    <t>Fichet Nicolas</t>
  </si>
  <si>
    <t>Montceau Triathlon</t>
  </si>
  <si>
    <t>Bouvier Mélanie</t>
  </si>
  <si>
    <t>Bouvier Julien</t>
  </si>
  <si>
    <t>Pont sur Yonne</t>
  </si>
  <si>
    <t>Vaudelin Alexis</t>
  </si>
  <si>
    <t>Delblouwe Christophe</t>
  </si>
  <si>
    <t>Sanvignes</t>
  </si>
  <si>
    <t>Demortière Fabienne</t>
  </si>
  <si>
    <t>Demortière Frédéric</t>
  </si>
  <si>
    <t>Demortière François</t>
  </si>
  <si>
    <t>Casciello Geoffrey</t>
  </si>
  <si>
    <t>VS Chalon</t>
  </si>
  <si>
    <t>Digoin</t>
  </si>
  <si>
    <t>Paulin Jean-Marc</t>
  </si>
  <si>
    <t>Fernandez Joachim</t>
  </si>
  <si>
    <t>EA Le Creusot</t>
  </si>
  <si>
    <t>Moreau Céline</t>
  </si>
  <si>
    <t>St Eusèbe</t>
  </si>
  <si>
    <t>Pompanon Laura</t>
  </si>
  <si>
    <t>Letiennne Arnaud</t>
  </si>
  <si>
    <t>Domanico Baptiste</t>
  </si>
  <si>
    <t>Charvieu Chavagneux</t>
  </si>
  <si>
    <t>Pedreno Maxence</t>
  </si>
  <si>
    <t>Auclerc Lucas</t>
  </si>
  <si>
    <t>St Martin en Bresse</t>
  </si>
  <si>
    <t>CYCLATHLON  DES  BIZOTS  12/10/2014  CLASSEMENT SCRATCH</t>
  </si>
  <si>
    <t>Clas</t>
  </si>
  <si>
    <t>Dos</t>
  </si>
  <si>
    <t>Temps</t>
  </si>
  <si>
    <t>Abandon</t>
  </si>
  <si>
    <t>Scratch minimes</t>
  </si>
  <si>
    <t>CYCLATHLON  DES  BIZOTS  12/10/2014  Scratch course à pieds</t>
  </si>
  <si>
    <t>28:15:82</t>
  </si>
  <si>
    <t>28:46:94</t>
  </si>
  <si>
    <t>32:45:89</t>
  </si>
  <si>
    <t>34:56:73</t>
  </si>
  <si>
    <t>36:53:84</t>
  </si>
  <si>
    <t>36:54:99</t>
  </si>
  <si>
    <t>CYCLATHLON  DES  BIZOTS  12/10/2014  CATÉGORIES  CYCLATHLON</t>
  </si>
  <si>
    <t>Relais masculin</t>
  </si>
  <si>
    <t>Relais mixte</t>
  </si>
  <si>
    <t>individuel féminin</t>
  </si>
  <si>
    <t>individuel masculin</t>
  </si>
  <si>
    <t>individuel minime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</si>
</sst>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:SS"/>
    <numFmt numFmtId="166" formatCode="[H]:MM:SS"/>
    <numFmt numFmtId="167" formatCode="[HH]:MM:SS"/>
  </numFmts>
  <fonts count="8">
    <font>
      <sz val="10"/>
      <name val="Arial"/>
      <family val="2"/>
    </font>
    <font>
      <b/>
      <sz val="18"/>
      <color indexed="56"/>
      <name val="Cambria"/>
      <family val="2"/>
    </font>
    <font>
      <sz val="20"/>
      <color indexed="9"/>
      <name val="Impact"/>
      <family val="2"/>
    </font>
    <font>
      <sz val="20"/>
      <name val="Impact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18"/>
      <name val="Impact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2" borderId="1" xfId="0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/>
    </xf>
    <xf numFmtId="164" fontId="4" fillId="3" borderId="1" xfId="0" applyFont="1" applyFill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2" xfId="0" applyFont="1" applyFill="1" applyBorder="1" applyAlignment="1">
      <alignment/>
    </xf>
    <xf numFmtId="164" fontId="0" fillId="0" borderId="2" xfId="0" applyFont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0" xfId="0" applyAlignment="1">
      <alignment/>
    </xf>
    <xf numFmtId="164" fontId="2" fillId="2" borderId="3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/>
    </xf>
    <xf numFmtId="165" fontId="5" fillId="2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 horizontal="left"/>
    </xf>
    <xf numFmtId="165" fontId="0" fillId="0" borderId="1" xfId="0" applyNumberFormat="1" applyFont="1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1" xfId="0" applyNumberFormat="1" applyFont="1" applyFill="1" applyBorder="1" applyAlignment="1">
      <alignment horizontal="right"/>
    </xf>
    <xf numFmtId="164" fontId="6" fillId="2" borderId="1" xfId="0" applyFont="1" applyFill="1" applyBorder="1" applyAlignment="1">
      <alignment horizontal="center"/>
    </xf>
    <xf numFmtId="164" fontId="7" fillId="3" borderId="1" xfId="0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right"/>
    </xf>
    <xf numFmtId="164" fontId="0" fillId="0" borderId="1" xfId="0" applyBorder="1" applyAlignment="1">
      <alignment horizontal="left"/>
    </xf>
    <xf numFmtId="164" fontId="0" fillId="0" borderId="1" xfId="0" applyFont="1" applyBorder="1" applyAlignment="1">
      <alignment horizontal="right"/>
    </xf>
    <xf numFmtId="166" fontId="0" fillId="0" borderId="1" xfId="0" applyNumberFormat="1" applyFont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164" fontId="6" fillId="4" borderId="1" xfId="0" applyFont="1" applyFill="1" applyBorder="1" applyAlignment="1">
      <alignment horizontal="center"/>
    </xf>
    <xf numFmtId="164" fontId="0" fillId="5" borderId="1" xfId="0" applyFont="1" applyFill="1" applyBorder="1" applyAlignment="1">
      <alignment horizontal="center"/>
    </xf>
    <xf numFmtId="164" fontId="0" fillId="5" borderId="1" xfId="0" applyFont="1" applyFill="1" applyBorder="1" applyAlignment="1">
      <alignment horizontal="left"/>
    </xf>
    <xf numFmtId="164" fontId="0" fillId="5" borderId="1" xfId="0" applyFont="1" applyFill="1" applyBorder="1" applyAlignment="1">
      <alignment/>
    </xf>
    <xf numFmtId="165" fontId="0" fillId="5" borderId="1" xfId="0" applyNumberFormat="1" applyFont="1" applyFill="1" applyBorder="1" applyAlignment="1">
      <alignment/>
    </xf>
    <xf numFmtId="164" fontId="0" fillId="6" borderId="1" xfId="0" applyFont="1" applyFill="1" applyBorder="1" applyAlignment="1">
      <alignment horizontal="center"/>
    </xf>
    <xf numFmtId="164" fontId="0" fillId="6" borderId="1" xfId="0" applyFont="1" applyFill="1" applyBorder="1" applyAlignment="1">
      <alignment horizontal="left"/>
    </xf>
    <xf numFmtId="164" fontId="0" fillId="6" borderId="1" xfId="0" applyFont="1" applyFill="1" applyBorder="1" applyAlignment="1">
      <alignment/>
    </xf>
    <xf numFmtId="165" fontId="0" fillId="6" borderId="1" xfId="0" applyNumberFormat="1" applyFont="1" applyFill="1" applyBorder="1" applyAlignment="1">
      <alignment/>
    </xf>
    <xf numFmtId="164" fontId="0" fillId="7" borderId="1" xfId="0" applyFont="1" applyFill="1" applyBorder="1" applyAlignment="1">
      <alignment horizontal="center"/>
    </xf>
    <xf numFmtId="164" fontId="0" fillId="7" borderId="1" xfId="0" applyFont="1" applyFill="1" applyBorder="1" applyAlignment="1">
      <alignment horizontal="left"/>
    </xf>
    <xf numFmtId="164" fontId="0" fillId="7" borderId="1" xfId="0" applyFont="1" applyFill="1" applyBorder="1" applyAlignment="1">
      <alignment/>
    </xf>
    <xf numFmtId="165" fontId="0" fillId="7" borderId="1" xfId="0" applyNumberFormat="1" applyFont="1" applyFill="1" applyBorder="1" applyAlignment="1">
      <alignment/>
    </xf>
    <xf numFmtId="165" fontId="0" fillId="7" borderId="1" xfId="0" applyNumberFormat="1" applyFont="1" applyFill="1" applyBorder="1" applyAlignment="1">
      <alignment horizontal="right"/>
    </xf>
    <xf numFmtId="165" fontId="0" fillId="5" borderId="1" xfId="0" applyNumberFormat="1" applyFill="1" applyBorder="1" applyAlignment="1">
      <alignment/>
    </xf>
    <xf numFmtId="165" fontId="0" fillId="5" borderId="1" xfId="0" applyNumberFormat="1" applyFont="1" applyFill="1" applyBorder="1" applyAlignment="1">
      <alignment horizontal="right"/>
    </xf>
    <xf numFmtId="164" fontId="0" fillId="8" borderId="1" xfId="0" applyFont="1" applyFill="1" applyBorder="1" applyAlignment="1">
      <alignment horizontal="center"/>
    </xf>
    <xf numFmtId="164" fontId="0" fillId="8" borderId="1" xfId="0" applyFont="1" applyFill="1" applyBorder="1" applyAlignment="1">
      <alignment horizontal="left"/>
    </xf>
    <xf numFmtId="164" fontId="0" fillId="8" borderId="1" xfId="0" applyFont="1" applyFill="1" applyBorder="1" applyAlignment="1">
      <alignment/>
    </xf>
    <xf numFmtId="165" fontId="0" fillId="8" borderId="1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itre 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I27" sqref="I27"/>
    </sheetView>
  </sheetViews>
  <sheetFormatPr defaultColWidth="11.421875" defaultRowHeight="12.75"/>
  <cols>
    <col min="1" max="1" width="4.8515625" style="0" customWidth="1"/>
    <col min="2" max="2" width="22.7109375" style="0" customWidth="1"/>
    <col min="3" max="3" width="19.00390625" style="0" customWidth="1"/>
    <col min="4" max="4" width="21.00390625" style="0" customWidth="1"/>
    <col min="5" max="5" width="18.8515625" style="0" customWidth="1"/>
    <col min="6" max="6" width="5.421875" style="1" customWidth="1"/>
  </cols>
  <sheetData>
    <row r="1" spans="1:6" ht="12.75">
      <c r="A1" s="2" t="s">
        <v>0</v>
      </c>
      <c r="B1" s="2"/>
      <c r="C1" s="2"/>
      <c r="D1" s="2"/>
      <c r="E1" s="2"/>
      <c r="F1" s="2"/>
    </row>
    <row r="2" spans="1:6" ht="12.75">
      <c r="A2" s="3" t="s">
        <v>1</v>
      </c>
      <c r="B2" s="3"/>
      <c r="C2" s="3"/>
      <c r="D2" s="3"/>
      <c r="E2" s="3"/>
      <c r="F2" s="3"/>
    </row>
    <row r="3" spans="1:6" ht="12.75">
      <c r="A3" s="4" t="s">
        <v>2</v>
      </c>
      <c r="B3" s="4" t="s">
        <v>3</v>
      </c>
      <c r="C3" s="4" t="s">
        <v>4</v>
      </c>
      <c r="D3" s="4" t="s">
        <v>5</v>
      </c>
      <c r="E3" s="4" t="s">
        <v>4</v>
      </c>
      <c r="F3" s="4" t="s">
        <v>6</v>
      </c>
    </row>
    <row r="4" spans="1:6" ht="12.75">
      <c r="A4" s="5">
        <v>1</v>
      </c>
      <c r="B4" s="6" t="s">
        <v>7</v>
      </c>
      <c r="C4" s="7" t="s">
        <v>8</v>
      </c>
      <c r="D4" s="6" t="s">
        <v>7</v>
      </c>
      <c r="E4" s="7" t="s">
        <v>8</v>
      </c>
      <c r="F4" s="7" t="s">
        <v>9</v>
      </c>
    </row>
    <row r="5" spans="1:6" ht="12.75" customHeight="1">
      <c r="A5" s="5">
        <v>2</v>
      </c>
      <c r="B5" s="6" t="s">
        <v>10</v>
      </c>
      <c r="C5" s="7" t="s">
        <v>11</v>
      </c>
      <c r="D5" s="6" t="s">
        <v>10</v>
      </c>
      <c r="E5" s="7" t="s">
        <v>11</v>
      </c>
      <c r="F5" s="5" t="s">
        <v>9</v>
      </c>
    </row>
    <row r="6" spans="1:6" ht="12.75" customHeight="1">
      <c r="A6" s="5">
        <v>3</v>
      </c>
      <c r="B6" s="6" t="s">
        <v>10</v>
      </c>
      <c r="C6" s="7" t="s">
        <v>11</v>
      </c>
      <c r="D6" s="8" t="s">
        <v>12</v>
      </c>
      <c r="E6" s="7" t="s">
        <v>11</v>
      </c>
      <c r="F6" s="7" t="s">
        <v>13</v>
      </c>
    </row>
    <row r="7" spans="1:6" ht="12.75" customHeight="1">
      <c r="A7" s="5">
        <v>4</v>
      </c>
      <c r="B7" s="6" t="s">
        <v>14</v>
      </c>
      <c r="C7" s="5" t="s">
        <v>15</v>
      </c>
      <c r="D7" s="8" t="s">
        <v>16</v>
      </c>
      <c r="E7" s="7" t="s">
        <v>17</v>
      </c>
      <c r="F7" s="5" t="s">
        <v>13</v>
      </c>
    </row>
    <row r="8" spans="1:6" ht="12.75" customHeight="1">
      <c r="A8" s="5">
        <v>5</v>
      </c>
      <c r="B8" s="6" t="s">
        <v>18</v>
      </c>
      <c r="C8" s="5" t="s">
        <v>17</v>
      </c>
      <c r="D8" s="6" t="s">
        <v>18</v>
      </c>
      <c r="E8" s="5" t="s">
        <v>17</v>
      </c>
      <c r="F8" s="7" t="s">
        <v>19</v>
      </c>
    </row>
    <row r="9" spans="1:6" ht="12.75" customHeight="1">
      <c r="A9" s="5">
        <v>6</v>
      </c>
      <c r="B9" s="9" t="s">
        <v>20</v>
      </c>
      <c r="C9" s="7" t="s">
        <v>8</v>
      </c>
      <c r="D9" s="9" t="s">
        <v>20</v>
      </c>
      <c r="E9" s="7" t="s">
        <v>8</v>
      </c>
      <c r="F9" s="5" t="s">
        <v>9</v>
      </c>
    </row>
    <row r="10" spans="1:6" ht="12.75">
      <c r="A10" s="5">
        <v>7</v>
      </c>
      <c r="B10" s="6" t="s">
        <v>21</v>
      </c>
      <c r="C10" s="5" t="s">
        <v>22</v>
      </c>
      <c r="D10" s="6" t="s">
        <v>21</v>
      </c>
      <c r="E10" s="5" t="s">
        <v>22</v>
      </c>
      <c r="F10" s="5" t="s">
        <v>9</v>
      </c>
    </row>
    <row r="11" spans="1:6" ht="12.75">
      <c r="A11" s="5">
        <v>8</v>
      </c>
      <c r="B11" s="6"/>
      <c r="C11" s="5"/>
      <c r="D11" s="6"/>
      <c r="E11" s="5"/>
      <c r="F11" s="5"/>
    </row>
    <row r="12" spans="1:6" ht="12.75">
      <c r="A12" s="5">
        <v>9</v>
      </c>
      <c r="B12" s="6" t="s">
        <v>23</v>
      </c>
      <c r="C12" s="5" t="s">
        <v>22</v>
      </c>
      <c r="D12" s="6" t="s">
        <v>24</v>
      </c>
      <c r="E12" s="5" t="s">
        <v>22</v>
      </c>
      <c r="F12" s="7" t="s">
        <v>25</v>
      </c>
    </row>
    <row r="13" spans="1:6" ht="12.75">
      <c r="A13" s="5">
        <v>10</v>
      </c>
      <c r="B13" s="8" t="s">
        <v>26</v>
      </c>
      <c r="C13" s="10" t="s">
        <v>22</v>
      </c>
      <c r="D13" s="8" t="s">
        <v>26</v>
      </c>
      <c r="E13" s="10" t="s">
        <v>22</v>
      </c>
      <c r="F13" s="10" t="s">
        <v>9</v>
      </c>
    </row>
    <row r="14" spans="1:6" ht="12.75">
      <c r="A14" s="5">
        <v>11</v>
      </c>
      <c r="B14" s="11" t="s">
        <v>26</v>
      </c>
      <c r="C14" s="12" t="s">
        <v>22</v>
      </c>
      <c r="D14" s="11" t="s">
        <v>27</v>
      </c>
      <c r="E14" s="12" t="s">
        <v>22</v>
      </c>
      <c r="F14" s="13" t="s">
        <v>13</v>
      </c>
    </row>
    <row r="15" spans="1:6" ht="12.75">
      <c r="A15" s="5">
        <v>12</v>
      </c>
      <c r="B15" s="14" t="s">
        <v>28</v>
      </c>
      <c r="C15" s="5" t="s">
        <v>22</v>
      </c>
      <c r="D15" s="14" t="s">
        <v>28</v>
      </c>
      <c r="E15" s="5" t="s">
        <v>22</v>
      </c>
      <c r="F15" s="12" t="s">
        <v>29</v>
      </c>
    </row>
    <row r="16" spans="1:6" ht="12.75">
      <c r="A16" s="5">
        <v>13</v>
      </c>
      <c r="B16" s="14" t="s">
        <v>30</v>
      </c>
      <c r="C16" s="14" t="s">
        <v>31</v>
      </c>
      <c r="D16" s="14" t="s">
        <v>32</v>
      </c>
      <c r="E16" s="12" t="s">
        <v>33</v>
      </c>
      <c r="F16" s="12" t="s">
        <v>13</v>
      </c>
    </row>
    <row r="17" spans="1:6" ht="12.75">
      <c r="A17" s="5">
        <v>14</v>
      </c>
      <c r="B17" s="6" t="s">
        <v>21</v>
      </c>
      <c r="C17" s="10" t="s">
        <v>22</v>
      </c>
      <c r="D17" s="6" t="s">
        <v>34</v>
      </c>
      <c r="E17" s="10" t="s">
        <v>22</v>
      </c>
      <c r="F17" s="10" t="s">
        <v>13</v>
      </c>
    </row>
    <row r="18" spans="1:6" ht="12.75">
      <c r="A18" s="5">
        <v>15</v>
      </c>
      <c r="B18" s="6"/>
      <c r="C18" s="7"/>
      <c r="D18" s="6"/>
      <c r="E18" s="10"/>
      <c r="F18" s="10"/>
    </row>
    <row r="19" spans="1:6" ht="12.75">
      <c r="A19" s="5">
        <v>16</v>
      </c>
      <c r="B19" s="8" t="s">
        <v>35</v>
      </c>
      <c r="C19" s="7" t="s">
        <v>36</v>
      </c>
      <c r="D19" s="8" t="s">
        <v>35</v>
      </c>
      <c r="E19" s="7" t="s">
        <v>36</v>
      </c>
      <c r="F19" s="10" t="s">
        <v>9</v>
      </c>
    </row>
    <row r="20" spans="1:6" ht="12.75">
      <c r="A20" s="5">
        <v>17</v>
      </c>
      <c r="B20" s="8" t="s">
        <v>35</v>
      </c>
      <c r="C20" s="7" t="s">
        <v>36</v>
      </c>
      <c r="D20" s="8" t="s">
        <v>37</v>
      </c>
      <c r="E20" s="7" t="s">
        <v>17</v>
      </c>
      <c r="F20" s="10" t="s">
        <v>13</v>
      </c>
    </row>
    <row r="21" spans="1:6" ht="12.75">
      <c r="A21" s="5">
        <v>18</v>
      </c>
      <c r="B21" s="8" t="s">
        <v>38</v>
      </c>
      <c r="C21" s="7" t="s">
        <v>17</v>
      </c>
      <c r="D21" s="8" t="s">
        <v>38</v>
      </c>
      <c r="E21" s="7" t="s">
        <v>17</v>
      </c>
      <c r="F21" s="10" t="s">
        <v>29</v>
      </c>
    </row>
    <row r="22" spans="1:6" ht="12.75">
      <c r="A22" s="5">
        <v>19</v>
      </c>
      <c r="B22" s="8" t="s">
        <v>39</v>
      </c>
      <c r="C22" s="7" t="s">
        <v>17</v>
      </c>
      <c r="D22" s="8" t="s">
        <v>39</v>
      </c>
      <c r="E22" s="7" t="s">
        <v>17</v>
      </c>
      <c r="F22" s="10" t="s">
        <v>29</v>
      </c>
    </row>
    <row r="23" spans="1:6" ht="12.75">
      <c r="A23" s="5">
        <v>20</v>
      </c>
      <c r="B23" s="8" t="s">
        <v>40</v>
      </c>
      <c r="C23" s="7" t="s">
        <v>41</v>
      </c>
      <c r="D23" s="8" t="s">
        <v>40</v>
      </c>
      <c r="E23" s="7" t="s">
        <v>41</v>
      </c>
      <c r="F23" s="10" t="s">
        <v>9</v>
      </c>
    </row>
    <row r="24" spans="1:6" ht="12.75">
      <c r="A24" s="5">
        <v>21</v>
      </c>
      <c r="B24" s="8" t="s">
        <v>40</v>
      </c>
      <c r="C24" s="7" t="s">
        <v>41</v>
      </c>
      <c r="D24" s="8" t="s">
        <v>42</v>
      </c>
      <c r="E24" s="7" t="s">
        <v>43</v>
      </c>
      <c r="F24" s="10" t="s">
        <v>13</v>
      </c>
    </row>
    <row r="25" spans="1:6" ht="12.75">
      <c r="A25" s="5">
        <v>22</v>
      </c>
      <c r="B25" s="8" t="s">
        <v>44</v>
      </c>
      <c r="C25" s="7" t="s">
        <v>45</v>
      </c>
      <c r="D25" s="8" t="s">
        <v>44</v>
      </c>
      <c r="E25" s="7" t="s">
        <v>45</v>
      </c>
      <c r="F25" s="10" t="s">
        <v>29</v>
      </c>
    </row>
    <row r="26" spans="1:6" ht="12.75">
      <c r="A26" s="5">
        <v>23</v>
      </c>
      <c r="B26" s="8" t="s">
        <v>46</v>
      </c>
      <c r="C26" s="7" t="s">
        <v>47</v>
      </c>
      <c r="D26" s="8" t="s">
        <v>46</v>
      </c>
      <c r="E26" s="7" t="s">
        <v>47</v>
      </c>
      <c r="F26" s="7" t="s">
        <v>9</v>
      </c>
    </row>
    <row r="27" spans="1:6" ht="12.75">
      <c r="A27" s="5">
        <v>24</v>
      </c>
      <c r="B27" s="8" t="s">
        <v>46</v>
      </c>
      <c r="C27" s="7" t="s">
        <v>47</v>
      </c>
      <c r="D27" s="8" t="s">
        <v>48</v>
      </c>
      <c r="E27" s="7" t="s">
        <v>47</v>
      </c>
      <c r="F27" s="10" t="s">
        <v>13</v>
      </c>
    </row>
    <row r="28" spans="1:6" ht="12.75">
      <c r="A28" s="5">
        <v>25</v>
      </c>
      <c r="B28" s="8" t="s">
        <v>49</v>
      </c>
      <c r="C28" s="7" t="s">
        <v>36</v>
      </c>
      <c r="D28" s="8" t="s">
        <v>49</v>
      </c>
      <c r="E28" s="7" t="s">
        <v>36</v>
      </c>
      <c r="F28" s="5" t="s">
        <v>19</v>
      </c>
    </row>
    <row r="29" spans="1:6" ht="12.75">
      <c r="A29" s="5">
        <v>26</v>
      </c>
      <c r="B29" s="6" t="s">
        <v>50</v>
      </c>
      <c r="C29" s="7" t="s">
        <v>51</v>
      </c>
      <c r="D29" s="6" t="s">
        <v>50</v>
      </c>
      <c r="E29" s="7" t="s">
        <v>51</v>
      </c>
      <c r="F29" s="5" t="s">
        <v>9</v>
      </c>
    </row>
    <row r="30" spans="1:6" ht="12.75">
      <c r="A30" s="5">
        <v>27</v>
      </c>
      <c r="B30" s="6" t="s">
        <v>52</v>
      </c>
      <c r="C30" s="7" t="s">
        <v>15</v>
      </c>
      <c r="D30" s="6" t="s">
        <v>53</v>
      </c>
      <c r="E30" s="7" t="s">
        <v>54</v>
      </c>
      <c r="F30" s="7" t="s">
        <v>25</v>
      </c>
    </row>
    <row r="31" spans="1:6" ht="12.75">
      <c r="A31" s="5">
        <v>28</v>
      </c>
      <c r="B31" s="6" t="s">
        <v>55</v>
      </c>
      <c r="C31" s="5" t="s">
        <v>51</v>
      </c>
      <c r="D31" s="6" t="s">
        <v>56</v>
      </c>
      <c r="E31" s="5" t="s">
        <v>57</v>
      </c>
      <c r="F31" s="7" t="s">
        <v>13</v>
      </c>
    </row>
    <row r="32" spans="1:6" ht="12.75">
      <c r="A32" s="5">
        <v>29</v>
      </c>
      <c r="B32" s="8" t="s">
        <v>55</v>
      </c>
      <c r="C32" s="7" t="s">
        <v>51</v>
      </c>
      <c r="D32" s="8" t="s">
        <v>55</v>
      </c>
      <c r="E32" s="7" t="s">
        <v>51</v>
      </c>
      <c r="F32" s="7" t="s">
        <v>9</v>
      </c>
    </row>
    <row r="33" spans="1:6" ht="12.75">
      <c r="A33" s="5">
        <v>30</v>
      </c>
      <c r="B33" s="8" t="s">
        <v>58</v>
      </c>
      <c r="C33" s="7" t="s">
        <v>36</v>
      </c>
      <c r="D33" s="8" t="s">
        <v>59</v>
      </c>
      <c r="E33" s="7" t="s">
        <v>36</v>
      </c>
      <c r="F33" s="5" t="s">
        <v>25</v>
      </c>
    </row>
    <row r="34" spans="1:6" ht="12.75">
      <c r="A34" s="5">
        <v>31</v>
      </c>
      <c r="B34" s="8" t="s">
        <v>60</v>
      </c>
      <c r="C34" s="7" t="s">
        <v>36</v>
      </c>
      <c r="D34" s="8" t="s">
        <v>60</v>
      </c>
      <c r="E34" s="7" t="s">
        <v>36</v>
      </c>
      <c r="F34" s="7" t="s">
        <v>29</v>
      </c>
    </row>
    <row r="35" spans="1:6" ht="12.75">
      <c r="A35" s="5">
        <v>32</v>
      </c>
      <c r="B35" s="6" t="s">
        <v>49</v>
      </c>
      <c r="C35" s="7" t="s">
        <v>36</v>
      </c>
      <c r="D35" s="6" t="s">
        <v>61</v>
      </c>
      <c r="E35" s="7" t="s">
        <v>62</v>
      </c>
      <c r="F35" s="5" t="s">
        <v>25</v>
      </c>
    </row>
    <row r="36" spans="1:6" ht="12.75">
      <c r="A36" s="5">
        <v>33</v>
      </c>
      <c r="B36" s="6" t="s">
        <v>7</v>
      </c>
      <c r="C36" s="5" t="s">
        <v>63</v>
      </c>
      <c r="D36" s="6" t="s">
        <v>64</v>
      </c>
      <c r="E36" s="5" t="s">
        <v>63</v>
      </c>
      <c r="F36" s="7" t="s">
        <v>13</v>
      </c>
    </row>
    <row r="37" spans="1:6" ht="12.75">
      <c r="A37" s="5">
        <v>34</v>
      </c>
      <c r="B37" s="6" t="s">
        <v>65</v>
      </c>
      <c r="C37" s="5" t="s">
        <v>66</v>
      </c>
      <c r="D37" s="6" t="s">
        <v>67</v>
      </c>
      <c r="E37" s="7" t="s">
        <v>68</v>
      </c>
      <c r="F37" s="5" t="s">
        <v>25</v>
      </c>
    </row>
    <row r="38" spans="1:6" ht="12.75">
      <c r="A38" s="5">
        <v>35</v>
      </c>
      <c r="B38" s="6"/>
      <c r="C38" s="7"/>
      <c r="D38" s="6"/>
      <c r="E38" s="7"/>
      <c r="F38" s="7"/>
    </row>
    <row r="39" spans="1:6" ht="12.75">
      <c r="A39" s="5">
        <v>36</v>
      </c>
      <c r="B39" s="8" t="s">
        <v>69</v>
      </c>
      <c r="C39" s="7" t="s">
        <v>43</v>
      </c>
      <c r="D39" s="8" t="s">
        <v>70</v>
      </c>
      <c r="E39" s="7" t="s">
        <v>43</v>
      </c>
      <c r="F39" s="5" t="s">
        <v>25</v>
      </c>
    </row>
    <row r="40" spans="1:6" ht="12.75">
      <c r="A40" s="5">
        <v>37</v>
      </c>
      <c r="B40" s="8" t="s">
        <v>71</v>
      </c>
      <c r="C40" s="7" t="s">
        <v>72</v>
      </c>
      <c r="D40" s="8" t="s">
        <v>73</v>
      </c>
      <c r="E40" s="7" t="s">
        <v>63</v>
      </c>
      <c r="F40" s="7" t="s">
        <v>13</v>
      </c>
    </row>
    <row r="41" spans="1:6" ht="12.75">
      <c r="A41" s="5">
        <v>38</v>
      </c>
      <c r="B41" s="8" t="s">
        <v>71</v>
      </c>
      <c r="C41" s="7" t="s">
        <v>72</v>
      </c>
      <c r="D41" s="8" t="s">
        <v>71</v>
      </c>
      <c r="E41" s="7" t="s">
        <v>72</v>
      </c>
      <c r="F41" s="5" t="s">
        <v>9</v>
      </c>
    </row>
    <row r="42" spans="1:6" ht="12.75">
      <c r="A42" s="5">
        <v>39</v>
      </c>
      <c r="B42" s="6" t="s">
        <v>69</v>
      </c>
      <c r="C42" s="7" t="s">
        <v>43</v>
      </c>
      <c r="D42" s="8" t="s">
        <v>74</v>
      </c>
      <c r="E42" s="5" t="s">
        <v>75</v>
      </c>
      <c r="F42" s="7" t="s">
        <v>25</v>
      </c>
    </row>
    <row r="43" spans="1:6" ht="12.75">
      <c r="A43" s="5">
        <v>40</v>
      </c>
      <c r="B43" s="8"/>
      <c r="C43" s="7"/>
      <c r="D43" s="8"/>
      <c r="E43" s="10"/>
      <c r="F43" s="10"/>
    </row>
    <row r="44" spans="1:6" ht="12.75">
      <c r="A44" s="5">
        <v>41</v>
      </c>
      <c r="B44" s="8"/>
      <c r="C44" s="7"/>
      <c r="D44" s="6"/>
      <c r="E44" s="7"/>
      <c r="F44" s="7"/>
    </row>
    <row r="45" spans="1:6" ht="12.75">
      <c r="A45" s="5">
        <v>42</v>
      </c>
      <c r="B45" s="8"/>
      <c r="C45" s="7"/>
      <c r="D45" s="8"/>
      <c r="E45" s="7"/>
      <c r="F45" s="7"/>
    </row>
    <row r="46" spans="1:6" ht="12.75">
      <c r="A46" s="5">
        <v>43</v>
      </c>
      <c r="B46" s="6"/>
      <c r="C46" s="10"/>
      <c r="D46" s="6"/>
      <c r="E46" s="10"/>
      <c r="F46" s="7"/>
    </row>
    <row r="47" spans="1:6" ht="12.75">
      <c r="A47" s="5">
        <v>44</v>
      </c>
      <c r="B47" s="6"/>
      <c r="C47" s="7"/>
      <c r="D47" s="6"/>
      <c r="E47" s="7"/>
      <c r="F47" s="10"/>
    </row>
    <row r="48" spans="1:6" ht="12.75">
      <c r="A48" s="5">
        <v>45</v>
      </c>
      <c r="B48" s="8"/>
      <c r="C48" s="7"/>
      <c r="D48" s="8"/>
      <c r="E48" s="7"/>
      <c r="F48" s="10"/>
    </row>
    <row r="49" spans="1:6" ht="12.75">
      <c r="A49" s="5">
        <v>46</v>
      </c>
      <c r="B49" s="8"/>
      <c r="C49" s="7"/>
      <c r="D49" s="8"/>
      <c r="E49" s="7"/>
      <c r="F49" s="10"/>
    </row>
    <row r="50" spans="1:6" ht="12.75">
      <c r="A50" s="5">
        <v>47</v>
      </c>
      <c r="B50" s="8"/>
      <c r="C50" s="10"/>
      <c r="D50" s="8"/>
      <c r="E50" s="10"/>
      <c r="F50" s="7"/>
    </row>
    <row r="51" spans="1:6" ht="12.75">
      <c r="A51" s="5">
        <v>48</v>
      </c>
      <c r="B51" s="6"/>
      <c r="C51" s="10"/>
      <c r="D51" s="6"/>
      <c r="E51" s="10"/>
      <c r="F51" s="10"/>
    </row>
    <row r="52" spans="1:6" ht="12.75">
      <c r="A52" s="5">
        <v>49</v>
      </c>
      <c r="B52" s="6"/>
      <c r="C52" s="10"/>
      <c r="D52" s="8"/>
      <c r="E52" s="10"/>
      <c r="F52" s="7"/>
    </row>
    <row r="53" spans="1:6" ht="12.75">
      <c r="A53" s="5">
        <v>50</v>
      </c>
      <c r="B53" s="8"/>
      <c r="C53" s="7"/>
      <c r="D53" s="8"/>
      <c r="E53" s="10"/>
      <c r="F53" s="10"/>
    </row>
    <row r="54" spans="1:6" ht="12.75">
      <c r="A54" s="5">
        <v>51</v>
      </c>
      <c r="B54" s="6"/>
      <c r="C54" s="10"/>
      <c r="D54" s="6"/>
      <c r="E54" s="10"/>
      <c r="F54" s="7"/>
    </row>
    <row r="55" spans="1:6" ht="12.75">
      <c r="A55" s="5">
        <v>52</v>
      </c>
      <c r="B55" s="8"/>
      <c r="C55" s="7"/>
      <c r="D55" s="8"/>
      <c r="E55" s="7"/>
      <c r="F55" s="7"/>
    </row>
    <row r="56" spans="1:6" ht="12.75">
      <c r="A56" s="5">
        <v>53</v>
      </c>
      <c r="B56" s="8"/>
      <c r="C56" s="7"/>
      <c r="D56" s="8"/>
      <c r="E56" s="7"/>
      <c r="F56" s="7"/>
    </row>
    <row r="57" spans="1:6" ht="12.75">
      <c r="A57" s="5">
        <v>54</v>
      </c>
      <c r="B57" s="8"/>
      <c r="C57" s="7"/>
      <c r="D57" s="8"/>
      <c r="E57" s="7"/>
      <c r="F57" s="10"/>
    </row>
    <row r="58" spans="1:6" ht="12.75">
      <c r="A58" s="5">
        <v>55</v>
      </c>
      <c r="B58" s="8"/>
      <c r="C58" s="10"/>
      <c r="D58" s="8"/>
      <c r="E58" s="10"/>
      <c r="F58" s="7"/>
    </row>
    <row r="59" spans="1:6" ht="12.75">
      <c r="A59" s="5">
        <v>56</v>
      </c>
      <c r="B59" s="8"/>
      <c r="C59" s="10"/>
      <c r="D59" s="8"/>
      <c r="E59" s="10"/>
      <c r="F59" s="7"/>
    </row>
    <row r="60" spans="1:6" ht="12.75">
      <c r="A60" s="5">
        <v>57</v>
      </c>
      <c r="B60" s="8"/>
      <c r="C60" s="7"/>
      <c r="D60" s="8"/>
      <c r="E60" s="7"/>
      <c r="F60" s="10"/>
    </row>
    <row r="61" spans="1:6" ht="12.75">
      <c r="A61" s="5">
        <v>58</v>
      </c>
      <c r="B61" s="8"/>
      <c r="C61" s="7"/>
      <c r="D61" s="8"/>
      <c r="E61" s="7"/>
      <c r="F61" s="7"/>
    </row>
    <row r="62" spans="1:6" ht="12.75">
      <c r="A62" s="5">
        <v>59</v>
      </c>
      <c r="B62" s="8"/>
      <c r="C62" s="7"/>
      <c r="D62" s="8"/>
      <c r="E62" s="10"/>
      <c r="F62" s="10"/>
    </row>
    <row r="63" spans="1:6" ht="12.75">
      <c r="A63" s="5">
        <v>60</v>
      </c>
      <c r="B63" s="8"/>
      <c r="C63" s="7"/>
      <c r="D63" s="8"/>
      <c r="E63" s="7"/>
      <c r="F63" s="7"/>
    </row>
    <row r="64" spans="1:6" ht="12.75">
      <c r="A64" s="5">
        <v>61</v>
      </c>
      <c r="B64" s="8"/>
      <c r="C64" s="7"/>
      <c r="D64" s="8"/>
      <c r="E64" s="7"/>
      <c r="F64" s="10"/>
    </row>
    <row r="65" spans="1:6" ht="12.75">
      <c r="A65" s="5">
        <v>62</v>
      </c>
      <c r="B65" s="6"/>
      <c r="C65" s="7"/>
      <c r="D65" s="8"/>
      <c r="E65" s="7"/>
      <c r="F65" s="10"/>
    </row>
    <row r="66" spans="1:6" ht="12.75">
      <c r="A66" s="5">
        <v>63</v>
      </c>
      <c r="B66" s="8"/>
      <c r="C66" s="7"/>
      <c r="D66" s="8"/>
      <c r="E66" s="7"/>
      <c r="F66" s="10"/>
    </row>
    <row r="67" spans="1:6" ht="12.75">
      <c r="A67" s="5">
        <v>64</v>
      </c>
      <c r="B67" s="6"/>
      <c r="C67" s="10"/>
      <c r="D67" s="6"/>
      <c r="E67" s="10"/>
      <c r="F67" s="7"/>
    </row>
    <row r="68" spans="1:6" ht="12.75">
      <c r="A68" s="5">
        <v>65</v>
      </c>
      <c r="B68" s="8"/>
      <c r="C68" s="10"/>
      <c r="D68" s="8"/>
      <c r="E68" s="10"/>
      <c r="F68" s="10"/>
    </row>
    <row r="69" spans="1:6" ht="12.75">
      <c r="A69" s="5">
        <v>66</v>
      </c>
      <c r="B69" s="8"/>
      <c r="C69" s="10"/>
      <c r="D69" s="6"/>
      <c r="E69" s="10"/>
      <c r="F69" s="7"/>
    </row>
    <row r="70" spans="1:6" ht="12.75">
      <c r="A70" s="5">
        <v>67</v>
      </c>
      <c r="B70" s="8"/>
      <c r="C70" s="10"/>
      <c r="D70" s="8"/>
      <c r="E70" s="10"/>
      <c r="F70" s="7"/>
    </row>
    <row r="71" spans="1:6" ht="12.75">
      <c r="A71" s="5">
        <v>68</v>
      </c>
      <c r="B71" s="8"/>
      <c r="C71" s="10"/>
      <c r="D71" s="8"/>
      <c r="E71" s="10"/>
      <c r="F71" s="10"/>
    </row>
    <row r="72" spans="1:6" ht="12.75">
      <c r="A72" s="5">
        <v>69</v>
      </c>
      <c r="B72" s="8"/>
      <c r="C72" s="10"/>
      <c r="D72" s="8"/>
      <c r="E72" s="10"/>
      <c r="F72" s="7"/>
    </row>
    <row r="73" spans="1:6" ht="12.75">
      <c r="A73" s="5">
        <v>70</v>
      </c>
      <c r="B73" s="8"/>
      <c r="C73" s="7"/>
      <c r="D73" s="8"/>
      <c r="E73" s="7"/>
      <c r="F73" s="10"/>
    </row>
    <row r="74" spans="1:6" ht="12.75">
      <c r="A74" s="5">
        <v>71</v>
      </c>
      <c r="B74" s="8"/>
      <c r="C74" s="7"/>
      <c r="D74" s="8"/>
      <c r="E74" s="7"/>
      <c r="F74" s="7"/>
    </row>
    <row r="75" spans="1:6" ht="12.75">
      <c r="A75" s="5">
        <v>72</v>
      </c>
      <c r="B75" s="8"/>
      <c r="C75" s="10"/>
      <c r="D75" s="8"/>
      <c r="E75" s="10"/>
      <c r="F75" s="7"/>
    </row>
    <row r="76" spans="1:6" ht="12.75">
      <c r="A76" s="5">
        <v>73</v>
      </c>
      <c r="B76" s="6"/>
      <c r="C76" s="7"/>
      <c r="D76" s="8"/>
      <c r="E76" s="7"/>
      <c r="F76" s="10"/>
    </row>
    <row r="77" spans="1:6" ht="12.75">
      <c r="A77" s="5">
        <v>74</v>
      </c>
      <c r="B77" s="8"/>
      <c r="C77" s="7"/>
      <c r="D77" s="8"/>
      <c r="E77" s="7"/>
      <c r="F77" s="10"/>
    </row>
    <row r="78" spans="1:6" ht="12.75">
      <c r="A78" s="5">
        <v>75</v>
      </c>
      <c r="B78" s="6"/>
      <c r="C78" s="10"/>
      <c r="D78" s="6"/>
      <c r="E78" s="10"/>
      <c r="F78" s="7"/>
    </row>
    <row r="79" spans="1:6" ht="12.75">
      <c r="A79" s="5">
        <v>76</v>
      </c>
      <c r="B79" s="8"/>
      <c r="C79" s="10"/>
      <c r="D79" s="8"/>
      <c r="E79" s="10"/>
      <c r="F79" s="10"/>
    </row>
    <row r="80" spans="1:6" ht="12.75">
      <c r="A80" s="5">
        <v>77</v>
      </c>
      <c r="B80" s="8"/>
      <c r="C80" s="10"/>
      <c r="D80" s="6"/>
      <c r="E80" s="10"/>
      <c r="F80" s="7"/>
    </row>
    <row r="81" spans="1:6" ht="12.75">
      <c r="A81" s="5">
        <v>78</v>
      </c>
      <c r="B81" s="8"/>
      <c r="C81" s="10"/>
      <c r="D81" s="8"/>
      <c r="E81" s="10"/>
      <c r="F81" s="7"/>
    </row>
    <row r="82" spans="1:6" ht="12.75">
      <c r="A82" s="5">
        <v>79</v>
      </c>
      <c r="B82" s="8"/>
      <c r="C82" s="7"/>
      <c r="D82" s="8"/>
      <c r="E82" s="7"/>
      <c r="F82" s="10"/>
    </row>
    <row r="83" spans="1:6" ht="12.75">
      <c r="A83" s="5">
        <v>80</v>
      </c>
      <c r="B83" s="8"/>
      <c r="C83" s="10"/>
      <c r="D83" s="8"/>
      <c r="E83" s="10"/>
      <c r="F83" s="10"/>
    </row>
    <row r="84" spans="1:6" ht="12.75">
      <c r="A84" s="5">
        <v>81</v>
      </c>
      <c r="B84" s="8"/>
      <c r="C84" s="10"/>
      <c r="D84" s="6"/>
      <c r="E84" s="10"/>
      <c r="F84" s="7"/>
    </row>
    <row r="85" spans="1:6" ht="12.75">
      <c r="A85" s="5">
        <v>82</v>
      </c>
      <c r="B85" s="8"/>
      <c r="C85" s="10"/>
      <c r="D85" s="8"/>
      <c r="E85" s="10"/>
      <c r="F85" s="7"/>
    </row>
    <row r="86" spans="1:6" ht="12.75">
      <c r="A86" s="5">
        <v>83</v>
      </c>
      <c r="B86" s="8"/>
      <c r="C86" s="7"/>
      <c r="D86" s="8"/>
      <c r="E86" s="7"/>
      <c r="F86" s="10"/>
    </row>
    <row r="87" spans="1:6" ht="12.75">
      <c r="A87" s="5">
        <v>84</v>
      </c>
      <c r="B87" s="8"/>
      <c r="C87" s="10"/>
      <c r="D87" s="8"/>
      <c r="E87" s="10"/>
      <c r="F87" s="10"/>
    </row>
    <row r="88" spans="1:6" ht="12.75">
      <c r="A88" s="5">
        <v>85</v>
      </c>
      <c r="B88" s="8"/>
      <c r="C88" s="10"/>
      <c r="D88" s="6"/>
      <c r="E88" s="10"/>
      <c r="F88" s="7"/>
    </row>
    <row r="89" spans="1:6" ht="12.75">
      <c r="A89" s="5">
        <v>86</v>
      </c>
      <c r="B89" s="8"/>
      <c r="C89" s="10"/>
      <c r="D89" s="8"/>
      <c r="E89" s="10"/>
      <c r="F89" s="7"/>
    </row>
    <row r="90" spans="1:6" ht="12.75">
      <c r="A90" s="5">
        <v>87</v>
      </c>
      <c r="B90" s="8"/>
      <c r="C90" s="7"/>
      <c r="D90" s="8"/>
      <c r="E90" s="7"/>
      <c r="F90" s="10"/>
    </row>
    <row r="91" spans="1:6" ht="12.75">
      <c r="A91" s="5">
        <v>88</v>
      </c>
      <c r="B91" s="8"/>
      <c r="C91" s="10"/>
      <c r="D91" s="8"/>
      <c r="E91" s="10"/>
      <c r="F91" s="10"/>
    </row>
    <row r="92" spans="1:6" ht="12.75">
      <c r="A92" s="5">
        <v>89</v>
      </c>
      <c r="B92" s="8"/>
      <c r="C92" s="10"/>
      <c r="D92" s="6"/>
      <c r="E92" s="10"/>
      <c r="F92" s="7"/>
    </row>
    <row r="93" spans="1:6" ht="12.75">
      <c r="A93" s="5">
        <v>90</v>
      </c>
      <c r="B93" s="8"/>
      <c r="C93" s="10"/>
      <c r="D93" s="8"/>
      <c r="E93" s="10"/>
      <c r="F93" s="7"/>
    </row>
    <row r="94" spans="1:6" ht="12.75">
      <c r="A94" s="5">
        <v>91</v>
      </c>
      <c r="B94" s="8"/>
      <c r="C94" s="7"/>
      <c r="D94" s="8"/>
      <c r="E94" s="7"/>
      <c r="F94" s="10"/>
    </row>
    <row r="95" spans="1:6" ht="12.75">
      <c r="A95" s="5">
        <v>92</v>
      </c>
      <c r="B95" s="8"/>
      <c r="C95" s="10"/>
      <c r="D95" s="8"/>
      <c r="E95" s="10"/>
      <c r="F95" s="10"/>
    </row>
    <row r="96" spans="1:6" ht="12.75">
      <c r="A96" s="5">
        <v>93</v>
      </c>
      <c r="B96" s="8"/>
      <c r="C96" s="10"/>
      <c r="D96" s="6"/>
      <c r="E96" s="10"/>
      <c r="F96" s="7"/>
    </row>
    <row r="97" spans="1:6" ht="12.75">
      <c r="A97" s="5">
        <v>94</v>
      </c>
      <c r="B97" s="8"/>
      <c r="C97" s="10"/>
      <c r="D97" s="8"/>
      <c r="E97" s="10"/>
      <c r="F97" s="7"/>
    </row>
    <row r="98" spans="1:6" ht="12.75">
      <c r="A98" s="5">
        <v>95</v>
      </c>
      <c r="B98" s="8"/>
      <c r="C98" s="7"/>
      <c r="D98" s="8"/>
      <c r="E98" s="7"/>
      <c r="F98" s="10"/>
    </row>
    <row r="99" spans="1:6" ht="12.75">
      <c r="A99" s="5">
        <v>96</v>
      </c>
      <c r="B99" s="8"/>
      <c r="C99" s="10"/>
      <c r="D99" s="8"/>
      <c r="E99" s="10"/>
      <c r="F99" s="10"/>
    </row>
    <row r="100" spans="1:6" ht="12.75">
      <c r="A100" s="5">
        <v>97</v>
      </c>
      <c r="B100" s="8"/>
      <c r="C100" s="10"/>
      <c r="D100" s="6"/>
      <c r="E100" s="10"/>
      <c r="F100" s="7"/>
    </row>
  </sheetData>
  <sheetProtection selectLockedCells="1" selectUnlockedCells="1"/>
  <mergeCells count="2">
    <mergeCell ref="A1:F1"/>
    <mergeCell ref="A2:F2"/>
  </mergeCells>
  <printOptions horizontalCentered="1"/>
  <pageMargins left="0.15" right="0.19652777777777777" top="0.2298611111111111" bottom="0.5" header="0.5118055555555555" footer="0.5118055555555555"/>
  <pageSetup horizontalDpi="300" verticalDpi="300" orientation="portrait" paperSize="9" scale="1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85" zoomScaleNormal="85" workbookViewId="0" topLeftCell="A1">
      <selection activeCell="J35" sqref="J35"/>
    </sheetView>
  </sheetViews>
  <sheetFormatPr defaultColWidth="11.421875" defaultRowHeight="12.75"/>
  <cols>
    <col min="1" max="1" width="6.28125" style="0" customWidth="1"/>
    <col min="2" max="2" width="7.7109375" style="15" customWidth="1"/>
    <col min="3" max="3" width="21.8515625" style="0" customWidth="1"/>
    <col min="4" max="4" width="18.8515625" style="0" customWidth="1"/>
    <col min="5" max="5" width="20.57421875" style="0" customWidth="1"/>
    <col min="6" max="6" width="19.28125" style="0" customWidth="1"/>
    <col min="7" max="7" width="8.28125" style="0" customWidth="1"/>
    <col min="8" max="8" width="10.140625" style="0" customWidth="1"/>
    <col min="9" max="9" width="13.00390625" style="0" customWidth="1"/>
    <col min="10" max="10" width="17.00390625" style="0" customWidth="1"/>
  </cols>
  <sheetData>
    <row r="1" spans="1:8" ht="12.75">
      <c r="A1" s="16" t="s">
        <v>0</v>
      </c>
      <c r="B1" s="16"/>
      <c r="C1" s="16"/>
      <c r="D1" s="16"/>
      <c r="E1" s="16"/>
      <c r="F1" s="16"/>
      <c r="G1" s="16"/>
      <c r="H1" s="16"/>
    </row>
    <row r="2" spans="1:8" ht="12.75">
      <c r="A2" s="3" t="s">
        <v>76</v>
      </c>
      <c r="B2" s="3"/>
      <c r="C2" s="3"/>
      <c r="D2" s="3"/>
      <c r="E2" s="3"/>
      <c r="F2" s="3"/>
      <c r="G2" s="3"/>
      <c r="H2" s="3"/>
    </row>
    <row r="3" spans="1:8" ht="12.75">
      <c r="A3" s="4" t="s">
        <v>77</v>
      </c>
      <c r="B3" s="4" t="s">
        <v>6</v>
      </c>
      <c r="C3" s="4" t="s">
        <v>3</v>
      </c>
      <c r="D3" s="4" t="s">
        <v>4</v>
      </c>
      <c r="E3" s="4" t="s">
        <v>5</v>
      </c>
      <c r="F3" s="4" t="s">
        <v>4</v>
      </c>
      <c r="G3" s="4" t="s">
        <v>78</v>
      </c>
      <c r="H3" s="4" t="s">
        <v>79</v>
      </c>
    </row>
    <row r="4" spans="1:8" ht="12.75">
      <c r="A4" s="17">
        <v>1</v>
      </c>
      <c r="B4" s="17" t="str">
        <f>VLOOKUP(G4,Engagement!$A$1:$F$82,6)</f>
        <v>IH</v>
      </c>
      <c r="C4" s="18" t="str">
        <f>VLOOKUP(G4,Engagement!$A$1:$F$100,2)</f>
        <v>Domanico Baptiste</v>
      </c>
      <c r="D4" s="19" t="str">
        <f>VLOOKUP(G4,Engagement!$A$1:$F$100,3)</f>
        <v>Charvieu Chavagneux</v>
      </c>
      <c r="E4" s="19" t="str">
        <f>VLOOKUP(G4,Engagement!$A$1:$F$100,4)</f>
        <v>Domanico Baptiste</v>
      </c>
      <c r="F4" s="19" t="str">
        <f>VLOOKUP(G4,Engagement!$A$1:$F$100,5)</f>
        <v>Charvieu Chavagneux</v>
      </c>
      <c r="G4" s="17">
        <v>38</v>
      </c>
      <c r="H4" s="20">
        <v>0.04513888888888889</v>
      </c>
    </row>
    <row r="5" spans="1:8" ht="12.75">
      <c r="A5" s="10">
        <v>2</v>
      </c>
      <c r="B5" s="10" t="str">
        <f>VLOOKUP(G5,Engagement!$A$1:$F$82,6)</f>
        <v>EH</v>
      </c>
      <c r="C5" s="21" t="str">
        <f>VLOOKUP(G5,Engagement!$A$1:$F$100,2)</f>
        <v>Domanico Baptiste</v>
      </c>
      <c r="D5" s="8" t="str">
        <f>VLOOKUP(G5,Engagement!$A$1:$F$100,3)</f>
        <v>Charvieu Chavagneux</v>
      </c>
      <c r="E5" s="8" t="str">
        <f>VLOOKUP(G5,Engagement!$A$1:$F$100,4)</f>
        <v>Pedreno Maxence</v>
      </c>
      <c r="F5" s="8" t="str">
        <f>VLOOKUP(G5,Engagement!$A$1:$F$100,5)</f>
        <v>Digoin</v>
      </c>
      <c r="G5" s="10">
        <v>37</v>
      </c>
      <c r="H5" s="22">
        <v>0.04513888888888889</v>
      </c>
    </row>
    <row r="6" spans="1:8" ht="12.75">
      <c r="A6" s="7">
        <v>3</v>
      </c>
      <c r="B6" s="7" t="str">
        <f>VLOOKUP(G6,Engagement!$A$1:$F$82,6)</f>
        <v>EH</v>
      </c>
      <c r="C6" s="21" t="str">
        <f>VLOOKUP(G6,Engagement!$A$1:$F$100,2)</f>
        <v>Blondeau Rudy</v>
      </c>
      <c r="D6" s="8" t="str">
        <f>VLOOKUP(G6,Engagement!$A$1:$F$100,3)</f>
        <v>NL</v>
      </c>
      <c r="E6" s="8" t="str">
        <f>VLOOKUP(G6,Engagement!$A$1:$F$100,4)</f>
        <v>Desbois Alexandre</v>
      </c>
      <c r="F6" s="8" t="str">
        <f>VLOOKUP(G6,Engagement!$A$1:$F$100,5)</f>
        <v>Ecuisses VSP</v>
      </c>
      <c r="G6" s="7">
        <v>4</v>
      </c>
      <c r="H6" s="22">
        <v>0.04600694444444445</v>
      </c>
    </row>
    <row r="7" spans="1:8" ht="12.75">
      <c r="A7" s="7">
        <v>4</v>
      </c>
      <c r="B7" s="7" t="str">
        <f>VLOOKUP(G7,Engagement!$A$1:$F$82,6)</f>
        <v>IH</v>
      </c>
      <c r="C7" s="21" t="str">
        <f>VLOOKUP(G7,Engagement!$A$1:$F$100,2)</f>
        <v>Durey Thomas</v>
      </c>
      <c r="D7" s="8" t="str">
        <f>VLOOKUP(G7,Engagement!$A$1:$F$100,3)</f>
        <v>Creusot triathlon</v>
      </c>
      <c r="E7" s="8" t="str">
        <f>VLOOKUP(G7,Engagement!$A$1:$F$100,4)</f>
        <v>Durey Thomas</v>
      </c>
      <c r="F7" s="8" t="str">
        <f>VLOOKUP(G7,Engagement!$A$1:$F$100,5)</f>
        <v>Creusot triathlon</v>
      </c>
      <c r="G7" s="7">
        <v>1</v>
      </c>
      <c r="H7" s="22">
        <v>0.046608796296296294</v>
      </c>
    </row>
    <row r="8" spans="1:8" ht="12.75">
      <c r="A8" s="7">
        <v>5</v>
      </c>
      <c r="B8" s="7" t="str">
        <f>VLOOKUP(G8,Engagement!$A$1:$F$82,6)</f>
        <v>EH</v>
      </c>
      <c r="C8" s="21" t="str">
        <f>VLOOKUP(G8,Engagement!$A$1:$F$100,2)</f>
        <v>Durey Thomas</v>
      </c>
      <c r="D8" s="8" t="str">
        <f>VLOOKUP(G8,Engagement!$A$1:$F$100,3)</f>
        <v>Digoin</v>
      </c>
      <c r="E8" s="8" t="str">
        <f>VLOOKUP(G8,Engagement!$A$1:$F$100,4)</f>
        <v>Paulin Jean-Marc</v>
      </c>
      <c r="F8" s="8" t="str">
        <f>VLOOKUP(G8,Engagement!$A$1:$F$100,5)</f>
        <v>Digoin</v>
      </c>
      <c r="G8" s="7">
        <v>33</v>
      </c>
      <c r="H8" s="22">
        <v>0.04662037037037037</v>
      </c>
    </row>
    <row r="9" spans="1:8" ht="12.75">
      <c r="A9" s="7">
        <v>6</v>
      </c>
      <c r="B9" s="7" t="str">
        <f>VLOOKUP(G9,Engagement!$A$1:$F$82,6)</f>
        <v>EH</v>
      </c>
      <c r="C9" s="21" t="str">
        <f>VLOOKUP(G9,Engagement!$A$1:$F$100,2)</f>
        <v>Dureuil Gaël</v>
      </c>
      <c r="D9" s="8" t="str">
        <f>VLOOKUP(G9,Engagement!$A$1:$F$100,3)</f>
        <v>Creusot Cyclisme</v>
      </c>
      <c r="E9" s="8" t="str">
        <f>VLOOKUP(G9,Engagement!$A$1:$F$100,4)</f>
        <v>Brétigny Jérémie</v>
      </c>
      <c r="F9" s="8" t="str">
        <f>VLOOKUP(G9,Engagement!$A$1:$F$100,5)</f>
        <v>Creusot Cyclisme</v>
      </c>
      <c r="G9" s="7">
        <v>3</v>
      </c>
      <c r="H9" s="22">
        <v>0.04747685185185185</v>
      </c>
    </row>
    <row r="10" spans="1:8" ht="12.75">
      <c r="A10" s="7">
        <v>7</v>
      </c>
      <c r="B10" s="7" t="str">
        <f>VLOOKUP(G10,Engagement!$A$1:$F$82,6)</f>
        <v>IH</v>
      </c>
      <c r="C10" s="21" t="str">
        <f>VLOOKUP(G10,Engagement!$A$1:$F$100,2)</f>
        <v>Dureuil Gaël</v>
      </c>
      <c r="D10" s="8" t="str">
        <f>VLOOKUP(G10,Engagement!$A$1:$F$100,3)</f>
        <v>Creusot Cyclisme</v>
      </c>
      <c r="E10" s="8" t="str">
        <f>VLOOKUP(G10,Engagement!$A$1:$F$100,4)</f>
        <v>Dureuil Gaël</v>
      </c>
      <c r="F10" s="8" t="str">
        <f>VLOOKUP(G10,Engagement!$A$1:$F$100,5)</f>
        <v>Creusot Cyclisme</v>
      </c>
      <c r="G10" s="7">
        <v>2</v>
      </c>
      <c r="H10" s="22">
        <v>0.04822916666666666</v>
      </c>
    </row>
    <row r="11" spans="1:8" ht="12.75">
      <c r="A11" s="7">
        <v>8</v>
      </c>
      <c r="B11" s="7" t="str">
        <f>VLOOKUP(G11,Engagement!$A$1:$F$82,6)</f>
        <v>EH</v>
      </c>
      <c r="C11" s="21" t="str">
        <f>VLOOKUP(G11,Engagement!$A$1:$F$100,2)</f>
        <v>Vaudelin Alexis</v>
      </c>
      <c r="D11" s="8" t="str">
        <f>VLOOKUP(G11,Engagement!$A$1:$F$100,3)</f>
        <v>Montceau Triathlon</v>
      </c>
      <c r="E11" s="8" t="str">
        <f>VLOOKUP(G11,Engagement!$A$1:$F$100,4)</f>
        <v>Delblouwe Christophe</v>
      </c>
      <c r="F11" s="8" t="str">
        <f>VLOOKUP(G11,Engagement!$A$1:$F$100,5)</f>
        <v>Sanvignes</v>
      </c>
      <c r="G11" s="7">
        <v>28</v>
      </c>
      <c r="H11" s="22">
        <v>0.048321759259259266</v>
      </c>
    </row>
    <row r="12" spans="1:8" ht="12.75">
      <c r="A12" s="7">
        <v>9</v>
      </c>
      <c r="B12" s="7" t="str">
        <f>VLOOKUP(G12,Engagement!$A$1:$F$82,6)</f>
        <v>IH</v>
      </c>
      <c r="C12" s="21" t="str">
        <f>VLOOKUP(G12,Engagement!$A$1:$F$100,2)</f>
        <v>Vaudelin Alexis</v>
      </c>
      <c r="D12" s="8" t="str">
        <f>VLOOKUP(G12,Engagement!$A$1:$F$100,3)</f>
        <v>Montceau Triathlon</v>
      </c>
      <c r="E12" s="8" t="str">
        <f>VLOOKUP(G12,Engagement!$A$1:$F$100,4)</f>
        <v>Vaudelin Alexis</v>
      </c>
      <c r="F12" s="8" t="str">
        <f>VLOOKUP(G12,Engagement!$A$1:$F$100,5)</f>
        <v>Montceau Triathlon</v>
      </c>
      <c r="G12" s="7">
        <v>29</v>
      </c>
      <c r="H12" s="23">
        <v>0.04986111111111111</v>
      </c>
    </row>
    <row r="13" spans="1:8" ht="12.75">
      <c r="A13" s="7">
        <v>10</v>
      </c>
      <c r="B13" s="7" t="str">
        <f>VLOOKUP(G13,Engagement!$A$1:$F$82,6)</f>
        <v>EX</v>
      </c>
      <c r="C13" s="21" t="str">
        <f>VLOOKUP(G13,Engagement!$A$1:$F$100,2)</f>
        <v>Pompanon Laura</v>
      </c>
      <c r="D13" s="8" t="str">
        <f>VLOOKUP(G13,Engagement!$A$1:$F$100,3)</f>
        <v>CET Aluze</v>
      </c>
      <c r="E13" s="8" t="str">
        <f>VLOOKUP(G13,Engagement!$A$1:$F$100,4)</f>
        <v>Letiennne Arnaud</v>
      </c>
      <c r="F13" s="8" t="str">
        <f>VLOOKUP(G13,Engagement!$A$1:$F$100,5)</f>
        <v>CET Aluze</v>
      </c>
      <c r="G13" s="7">
        <v>36</v>
      </c>
      <c r="H13" s="22">
        <v>0.051631944444444446</v>
      </c>
    </row>
    <row r="14" spans="1:8" ht="12.75">
      <c r="A14" s="7">
        <v>11</v>
      </c>
      <c r="B14" s="7" t="str">
        <f>VLOOKUP(G14,Engagement!$A$1:$F$82,6)</f>
        <v>EH</v>
      </c>
      <c r="C14" s="21" t="str">
        <f>VLOOKUP(G14,Engagement!$A$1:$F$100,2)</f>
        <v>Gouneau Louis</v>
      </c>
      <c r="D14" s="8" t="str">
        <f>VLOOKUP(G14,Engagement!$A$1:$F$100,3)</f>
        <v>NL Cressy/Somme</v>
      </c>
      <c r="E14" s="8" t="str">
        <f>VLOOKUP(G14,Engagement!$A$1:$F$100,4)</f>
        <v>Dumont Eric</v>
      </c>
      <c r="F14" s="8" t="str">
        <f>VLOOKUP(G14,Engagement!$A$1:$F$100,5)</f>
        <v>Gueugnon</v>
      </c>
      <c r="G14" s="7">
        <v>13</v>
      </c>
      <c r="H14" s="22">
        <v>0.05175925925925926</v>
      </c>
    </row>
    <row r="15" spans="1:8" ht="12.75">
      <c r="A15" s="7">
        <v>12</v>
      </c>
      <c r="B15" s="7" t="str">
        <f>VLOOKUP(G15,Engagement!$A$1:$F$82,6)</f>
        <v>EH</v>
      </c>
      <c r="C15" s="21" t="str">
        <f>VLOOKUP(G15,Engagement!$A$1:$F$100,2)</f>
        <v>Demortière Rémi</v>
      </c>
      <c r="D15" s="8" t="str">
        <f>VLOOKUP(G15,Engagement!$A$1:$F$100,3)</f>
        <v>AC Buxy</v>
      </c>
      <c r="E15" s="8" t="str">
        <f>VLOOKUP(G15,Engagement!$A$1:$F$100,4)</f>
        <v>Lamalle Philippe</v>
      </c>
      <c r="F15" s="8" t="str">
        <f>VLOOKUP(G15,Engagement!$A$1:$F$100,5)</f>
        <v>Ecuisses VSP</v>
      </c>
      <c r="G15" s="7">
        <v>17</v>
      </c>
      <c r="H15" s="22">
        <v>0.05177083333333333</v>
      </c>
    </row>
    <row r="16" spans="1:8" ht="12.75">
      <c r="A16" s="7">
        <v>13</v>
      </c>
      <c r="B16" s="7" t="str">
        <f>VLOOKUP(G16,Engagement!$A$1:$F$82,6)</f>
        <v>EX</v>
      </c>
      <c r="C16" s="21" t="str">
        <f>VLOOKUP(G16,Engagement!$A$1:$F$100,2)</f>
        <v>Demortière Aude</v>
      </c>
      <c r="D16" s="8" t="str">
        <f>VLOOKUP(G16,Engagement!$A$1:$F$100,3)</f>
        <v>AC Buxy</v>
      </c>
      <c r="E16" s="8" t="str">
        <f>VLOOKUP(G16,Engagement!$A$1:$F$100,4)</f>
        <v>Casciello Geoffrey</v>
      </c>
      <c r="F16" s="8" t="str">
        <f>VLOOKUP(G16,Engagement!$A$1:$F$100,5)</f>
        <v>VS Chalon</v>
      </c>
      <c r="G16" s="7">
        <v>32</v>
      </c>
      <c r="H16" s="22">
        <v>0.05197916666666667</v>
      </c>
    </row>
    <row r="17" spans="1:8" ht="12.75">
      <c r="A17" s="7">
        <v>14</v>
      </c>
      <c r="B17" s="7" t="str">
        <f>VLOOKUP(G17,Engagement!$A$1:$F$82,6)</f>
        <v>EX</v>
      </c>
      <c r="C17" s="21" t="str">
        <f>VLOOKUP(G17,Engagement!$A$1:$F$100,2)</f>
        <v>Pompanon Laura</v>
      </c>
      <c r="D17" s="8" t="str">
        <f>VLOOKUP(G17,Engagement!$A$1:$F$100,3)</f>
        <v>CET Aluze</v>
      </c>
      <c r="E17" s="8" t="str">
        <f>VLOOKUP(G17,Engagement!$A$1:$F$100,4)</f>
        <v>Auclerc Lucas</v>
      </c>
      <c r="F17" s="8" t="str">
        <f>VLOOKUP(G17,Engagement!$A$1:$F$100,5)</f>
        <v>St Martin en Bresse</v>
      </c>
      <c r="G17" s="7">
        <v>39</v>
      </c>
      <c r="H17" s="22">
        <v>0.05206018518518518</v>
      </c>
    </row>
    <row r="18" spans="1:8" ht="12.75">
      <c r="A18" s="7">
        <v>15</v>
      </c>
      <c r="B18" s="7" t="str">
        <f>VLOOKUP(G18,Engagement!$A$1:$F$82,6)</f>
        <v>IH</v>
      </c>
      <c r="C18" s="21" t="str">
        <f>VLOOKUP(G18,Engagement!$A$1:$F$100,2)</f>
        <v>Poncet Sébastien</v>
      </c>
      <c r="D18" s="8" t="str">
        <f>VLOOKUP(G18,Engagement!$A$1:$F$100,3)</f>
        <v>VS Joncy</v>
      </c>
      <c r="E18" s="8" t="str">
        <f>VLOOKUP(G18,Engagement!$A$1:$F$100,4)</f>
        <v>Poncet Sébastien</v>
      </c>
      <c r="F18" s="8" t="str">
        <f>VLOOKUP(G18,Engagement!$A$1:$F$100,5)</f>
        <v>VS Joncy</v>
      </c>
      <c r="G18" s="7">
        <v>10</v>
      </c>
      <c r="H18" s="22">
        <v>0.054421296296296294</v>
      </c>
    </row>
    <row r="19" spans="1:8" ht="12.75">
      <c r="A19" s="7">
        <v>16</v>
      </c>
      <c r="B19" s="7" t="str">
        <f>VLOOKUP(G19,Engagement!$A$1:$F$82,6)</f>
        <v>IH</v>
      </c>
      <c r="C19" s="21" t="str">
        <f>VLOOKUP(G19,Engagement!$A$1:$F$100,2)</f>
        <v>Demortière Rémi</v>
      </c>
      <c r="D19" s="8" t="str">
        <f>VLOOKUP(G19,Engagement!$A$1:$F$100,3)</f>
        <v>AC Buxy</v>
      </c>
      <c r="E19" s="8" t="str">
        <f>VLOOKUP(G19,Engagement!$A$1:$F$100,4)</f>
        <v>Demortière Rémi</v>
      </c>
      <c r="F19" s="8" t="str">
        <f>VLOOKUP(G19,Engagement!$A$1:$F$100,5)</f>
        <v>AC Buxy</v>
      </c>
      <c r="G19" s="7">
        <v>16</v>
      </c>
      <c r="H19" s="22">
        <v>0.05478009259259259</v>
      </c>
    </row>
    <row r="20" spans="1:8" ht="12.75">
      <c r="A20" s="7">
        <v>17</v>
      </c>
      <c r="B20" s="7" t="str">
        <f>VLOOKUP(G20,Engagement!$A$1:$F$82,6)</f>
        <v>IH</v>
      </c>
      <c r="C20" s="21" t="str">
        <f>VLOOKUP(G20,Engagement!$A$1:$F$100,2)</f>
        <v>Gros Philippe</v>
      </c>
      <c r="D20" s="8" t="str">
        <f>VLOOKUP(G20,Engagement!$A$1:$F$100,3)</f>
        <v>UV Chalon</v>
      </c>
      <c r="E20" s="8" t="str">
        <f>VLOOKUP(G20,Engagement!$A$1:$F$100,4)</f>
        <v>Gros Philippe</v>
      </c>
      <c r="F20" s="8" t="str">
        <f>VLOOKUP(G20,Engagement!$A$1:$F$100,5)</f>
        <v>UV Chalon</v>
      </c>
      <c r="G20" s="7">
        <v>20</v>
      </c>
      <c r="H20" s="22">
        <v>0.05480324074074074</v>
      </c>
    </row>
    <row r="21" spans="1:8" ht="12.75">
      <c r="A21" s="7">
        <v>18</v>
      </c>
      <c r="B21" s="7" t="str">
        <f>VLOOKUP(G21,Engagement!$A$1:$F$82,6)</f>
        <v>EH</v>
      </c>
      <c r="C21" s="21" t="str">
        <f>VLOOKUP(G21,Engagement!$A$1:$F$100,2)</f>
        <v>Gros Philippe</v>
      </c>
      <c r="D21" s="8" t="str">
        <f>VLOOKUP(G21,Engagement!$A$1:$F$100,3)</f>
        <v>UV Chalon</v>
      </c>
      <c r="E21" s="8" t="str">
        <f>VLOOKUP(G21,Engagement!$A$1:$F$100,4)</f>
        <v>Gros Jérémy</v>
      </c>
      <c r="F21" s="8" t="str">
        <f>VLOOKUP(G21,Engagement!$A$1:$F$100,5)</f>
        <v>CET Aluze</v>
      </c>
      <c r="G21" s="7">
        <v>21</v>
      </c>
      <c r="H21" s="22">
        <v>0.055046296296296295</v>
      </c>
    </row>
    <row r="22" spans="1:8" ht="12.75">
      <c r="A22" s="7">
        <v>19</v>
      </c>
      <c r="B22" s="7" t="str">
        <f>VLOOKUP(G22,Engagement!$A$1:$F$82,6)</f>
        <v>EH</v>
      </c>
      <c r="C22" s="21" t="str">
        <f>VLOOKUP(G22,Engagement!$A$1:$F$100,2)</f>
        <v>Poncet Sébastien</v>
      </c>
      <c r="D22" s="8" t="str">
        <f>VLOOKUP(G22,Engagement!$A$1:$F$100,3)</f>
        <v>VS Joncy</v>
      </c>
      <c r="E22" s="8" t="str">
        <f>VLOOKUP(G22,Engagement!$A$1:$F$100,4)</f>
        <v>Bosc Richard</v>
      </c>
      <c r="F22" s="8" t="str">
        <f>VLOOKUP(G22,Engagement!$A$1:$F$100,5)</f>
        <v>VS Joncy</v>
      </c>
      <c r="G22" s="7">
        <v>11</v>
      </c>
      <c r="H22" s="22">
        <v>0.05557870370370371</v>
      </c>
    </row>
    <row r="23" spans="1:8" ht="12.75">
      <c r="A23" s="7">
        <v>20</v>
      </c>
      <c r="B23" s="7" t="str">
        <f>VLOOKUP(G23,Engagement!$A$1:$F$82,6)</f>
        <v>EX</v>
      </c>
      <c r="C23" s="21" t="str">
        <f>VLOOKUP(G23,Engagement!$A$1:$F$100,2)</f>
        <v>Bouvier Mélanie</v>
      </c>
      <c r="D23" s="8" t="str">
        <f>VLOOKUP(G23,Engagement!$A$1:$F$100,3)</f>
        <v>NL</v>
      </c>
      <c r="E23" s="8" t="str">
        <f>VLOOKUP(G23,Engagement!$A$1:$F$100,4)</f>
        <v>Bouvier Julien</v>
      </c>
      <c r="F23" s="8" t="str">
        <f>VLOOKUP(G23,Engagement!$A$1:$F$100,5)</f>
        <v>Pont sur Yonne</v>
      </c>
      <c r="G23" s="7">
        <v>27</v>
      </c>
      <c r="H23" s="22">
        <v>0.05681712962962963</v>
      </c>
    </row>
    <row r="24" spans="1:8" ht="12.75">
      <c r="A24" s="7">
        <v>21</v>
      </c>
      <c r="B24" s="7" t="str">
        <f>VLOOKUP(G24,Engagement!$A$1:$F$82,6)</f>
        <v>EH</v>
      </c>
      <c r="C24" s="21" t="str">
        <f>VLOOKUP(G24,Engagement!$A$1:$F$100,2)</f>
        <v>Gourgin Jean Philippe</v>
      </c>
      <c r="D24" s="8" t="str">
        <f>VLOOKUP(G24,Engagement!$A$1:$F$100,3)</f>
        <v>VC charollais</v>
      </c>
      <c r="E24" s="8" t="str">
        <f>VLOOKUP(G24,Engagement!$A$1:$F$100,4)</f>
        <v>Gourgin Olivier</v>
      </c>
      <c r="F24" s="8" t="str">
        <f>VLOOKUP(G24,Engagement!$A$1:$F$100,5)</f>
        <v>VC charollais</v>
      </c>
      <c r="G24" s="7">
        <v>24</v>
      </c>
      <c r="H24" s="22">
        <v>0.05785879629629629</v>
      </c>
    </row>
    <row r="25" spans="1:8" ht="12.75" customHeight="1">
      <c r="A25" s="7">
        <v>22</v>
      </c>
      <c r="B25" s="7" t="str">
        <f>VLOOKUP(G25,Engagement!$A$1:$F$82,6)</f>
        <v>EH</v>
      </c>
      <c r="C25" s="21" t="str">
        <f>VLOOKUP(G25,Engagement!$A$1:$F$100,2)</f>
        <v>Nectoux Gérard</v>
      </c>
      <c r="D25" s="8" t="str">
        <f>VLOOKUP(G25,Engagement!$A$1:$F$100,3)</f>
        <v>VS Joncy</v>
      </c>
      <c r="E25" s="8" t="str">
        <f>VLOOKUP(G25,Engagement!$A$1:$F$100,4)</f>
        <v> Baqué Claude</v>
      </c>
      <c r="F25" s="8" t="str">
        <f>VLOOKUP(G25,Engagement!$A$1:$F$100,5)</f>
        <v>VS Joncy</v>
      </c>
      <c r="G25" s="7">
        <v>14</v>
      </c>
      <c r="H25" s="22">
        <v>0.058750000000000004</v>
      </c>
    </row>
    <row r="26" spans="1:8" ht="12.75" customHeight="1">
      <c r="A26" s="7">
        <v>23</v>
      </c>
      <c r="B26" s="7" t="str">
        <f>VLOOKUP(G26,Engagement!$A$1:$F$82,6)</f>
        <v>IH</v>
      </c>
      <c r="C26" s="21" t="str">
        <f>VLOOKUP(G26,Engagement!$A$1:$F$100,2)</f>
        <v>Fichet Nicolas</v>
      </c>
      <c r="D26" s="8" t="str">
        <f>VLOOKUP(G26,Engagement!$A$1:$F$100,3)</f>
        <v>Montceau Triathlon</v>
      </c>
      <c r="E26" s="8" t="str">
        <f>VLOOKUP(G26,Engagement!$A$1:$F$100,4)</f>
        <v>Fichet Nicolas</v>
      </c>
      <c r="F26" s="8" t="str">
        <f>VLOOKUP(G26,Engagement!$A$1:$F$100,5)</f>
        <v>Montceau Triathlon</v>
      </c>
      <c r="G26" s="7">
        <v>26</v>
      </c>
      <c r="H26" s="22">
        <v>0.06119212962962963</v>
      </c>
    </row>
    <row r="27" spans="1:8" ht="12.75" customHeight="1">
      <c r="A27" s="7">
        <v>24</v>
      </c>
      <c r="B27" s="7" t="str">
        <f>VLOOKUP(G27,Engagement!$A$1:$F$82,6)</f>
        <v>EX</v>
      </c>
      <c r="C27" s="21" t="str">
        <f>VLOOKUP(G27,Engagement!$A$1:$F$100,2)</f>
        <v>Robinson Ken</v>
      </c>
      <c r="D27" s="8" t="str">
        <f>VLOOKUP(G27,Engagement!$A$1:$F$100,3)</f>
        <v>VS Joncy</v>
      </c>
      <c r="E27" s="8" t="str">
        <f>VLOOKUP(G27,Engagement!$A$1:$F$100,4)</f>
        <v>Robinson Susan</v>
      </c>
      <c r="F27" s="8" t="str">
        <f>VLOOKUP(G27,Engagement!$A$1:$F$100,5)</f>
        <v>VS Joncy</v>
      </c>
      <c r="G27" s="7">
        <v>9</v>
      </c>
      <c r="H27" s="22">
        <v>0.06136574074074074</v>
      </c>
    </row>
    <row r="28" spans="1:8" ht="12.75" customHeight="1">
      <c r="A28" s="7">
        <v>25</v>
      </c>
      <c r="B28" s="7" t="str">
        <f>VLOOKUP(G28,Engagement!$A$1:$F$82,6)</f>
        <v>IH</v>
      </c>
      <c r="C28" s="21" t="str">
        <f>VLOOKUP(G28,Engagement!$A$1:$F$100,2)</f>
        <v>Gourgin Jean Philippe</v>
      </c>
      <c r="D28" s="8" t="str">
        <f>VLOOKUP(G28,Engagement!$A$1:$F$100,3)</f>
        <v>VC charollais</v>
      </c>
      <c r="E28" s="8" t="str">
        <f>VLOOKUP(G28,Engagement!$A$1:$F$100,4)</f>
        <v>Gourgin Jean Philippe</v>
      </c>
      <c r="F28" s="8" t="str">
        <f>VLOOKUP(G28,Engagement!$A$1:$F$100,5)</f>
        <v>VC charollais</v>
      </c>
      <c r="G28" s="7">
        <v>23</v>
      </c>
      <c r="H28" s="22">
        <v>0.06157407407407408</v>
      </c>
    </row>
    <row r="29" spans="1:8" ht="12.75" customHeight="1">
      <c r="A29" s="7">
        <v>26</v>
      </c>
      <c r="B29" s="7" t="str">
        <f>VLOOKUP(G29,Engagement!$A$1:$F$82,6)</f>
        <v>IH</v>
      </c>
      <c r="C29" s="21" t="str">
        <f>VLOOKUP(G29,Engagement!$A$1:$F$100,2)</f>
        <v>Nectoux Gérard</v>
      </c>
      <c r="D29" s="8" t="str">
        <f>VLOOKUP(G29,Engagement!$A$1:$F$100,3)</f>
        <v>VS Joncy</v>
      </c>
      <c r="E29" s="8" t="str">
        <f>VLOOKUP(G29,Engagement!$A$1:$F$100,4)</f>
        <v>Nectoux Gérard</v>
      </c>
      <c r="F29" s="8" t="str">
        <f>VLOOKUP(G29,Engagement!$A$1:$F$100,5)</f>
        <v>VS Joncy</v>
      </c>
      <c r="G29" s="7">
        <v>7</v>
      </c>
      <c r="H29" s="22">
        <v>0.054664351851851846</v>
      </c>
    </row>
    <row r="30" spans="1:8" ht="12.75" customHeight="1">
      <c r="A30" s="7">
        <v>27</v>
      </c>
      <c r="B30" s="7" t="str">
        <f>VLOOKUP(G30,Engagement!$A$1:$F$82,6)</f>
        <v>EX</v>
      </c>
      <c r="C30" s="21" t="str">
        <f>VLOOKUP(G30,Engagement!$A$1:$F$100,2)</f>
        <v>Fernandez Joachim</v>
      </c>
      <c r="D30" s="8" t="str">
        <f>VLOOKUP(G30,Engagement!$A$1:$F$100,3)</f>
        <v>EA Le Creusot</v>
      </c>
      <c r="E30" s="8" t="str">
        <f>VLOOKUP(G30,Engagement!$A$1:$F$100,4)</f>
        <v>Moreau Céline</v>
      </c>
      <c r="F30" s="8" t="str">
        <f>VLOOKUP(G30,Engagement!$A$1:$F$100,5)</f>
        <v>St Eusèbe</v>
      </c>
      <c r="G30" s="7">
        <v>34</v>
      </c>
      <c r="H30" s="22">
        <v>0.06266203703703704</v>
      </c>
    </row>
    <row r="31" spans="1:8" ht="12.75" customHeight="1">
      <c r="A31" s="7">
        <v>28</v>
      </c>
      <c r="B31" s="7" t="str">
        <f>VLOOKUP(G31,Engagement!$A$1:$F$82,6)</f>
        <v>IF</v>
      </c>
      <c r="C31" s="21" t="str">
        <f>VLOOKUP(G31,Engagement!$A$1:$F$100,2)</f>
        <v>Demortière Aude</v>
      </c>
      <c r="D31" s="8" t="str">
        <f>VLOOKUP(G31,Engagement!$A$1:$F$100,3)</f>
        <v>AC Buxy</v>
      </c>
      <c r="E31" s="8" t="str">
        <f>VLOOKUP(G31,Engagement!$A$1:$F$100,4)</f>
        <v>Demortière Aude</v>
      </c>
      <c r="F31" s="8" t="str">
        <f>VLOOKUP(G31,Engagement!$A$1:$F$100,5)</f>
        <v>AC Buxy</v>
      </c>
      <c r="G31" s="7">
        <v>25</v>
      </c>
      <c r="H31" s="22">
        <v>0.06303240740740741</v>
      </c>
    </row>
    <row r="32" spans="1:8" ht="12.75" customHeight="1">
      <c r="A32" s="7">
        <v>29</v>
      </c>
      <c r="B32" s="7" t="str">
        <f>VLOOKUP(G32,Engagement!$A$1:$F$82,6)</f>
        <v>EX</v>
      </c>
      <c r="C32" s="21" t="str">
        <f>VLOOKUP(G32,Engagement!$A$1:$F$100,2)</f>
        <v>Demortière Fabienne</v>
      </c>
      <c r="D32" s="8" t="str">
        <f>VLOOKUP(G32,Engagement!$A$1:$F$100,3)</f>
        <v>AC Buxy</v>
      </c>
      <c r="E32" s="8" t="str">
        <f>VLOOKUP(G32,Engagement!$A$1:$F$100,4)</f>
        <v>Demortière Frédéric</v>
      </c>
      <c r="F32" s="8" t="str">
        <f>VLOOKUP(G32,Engagement!$A$1:$F$100,5)</f>
        <v>AC Buxy</v>
      </c>
      <c r="G32" s="7">
        <v>30</v>
      </c>
      <c r="H32" s="22">
        <v>0.06392361111111111</v>
      </c>
    </row>
    <row r="33" spans="1:8" ht="12.75" customHeight="1">
      <c r="A33" s="7">
        <v>30</v>
      </c>
      <c r="B33" s="7" t="str">
        <f>VLOOKUP(G33,Engagement!$A$1:$F$82,6)</f>
        <v>IF</v>
      </c>
      <c r="C33" s="21" t="str">
        <f>VLOOKUP(G33,Engagement!$A$1:$F$100,2)</f>
        <v>Garcia Ascension</v>
      </c>
      <c r="D33" s="8" t="str">
        <f>VLOOKUP(G33,Engagement!$A$1:$F$100,3)</f>
        <v>Ecuisses VSP</v>
      </c>
      <c r="E33" s="8" t="str">
        <f>VLOOKUP(G33,Engagement!$A$1:$F$100,4)</f>
        <v>Garcia Ascension</v>
      </c>
      <c r="F33" s="8" t="str">
        <f>VLOOKUP(G33,Engagement!$A$1:$F$100,5)</f>
        <v>Ecuisses VSP</v>
      </c>
      <c r="G33" s="7">
        <v>5</v>
      </c>
      <c r="H33" s="24" t="s">
        <v>80</v>
      </c>
    </row>
    <row r="34" spans="1:8" ht="12.75" customHeight="1">
      <c r="A34" s="7">
        <v>31</v>
      </c>
      <c r="B34" s="7" t="str">
        <f>VLOOKUP(G34,Engagement!$A$1:$F$82,6)</f>
        <v>IH</v>
      </c>
      <c r="C34" s="21" t="str">
        <f>VLOOKUP(G34,Engagement!$A$1:$F$100,2)</f>
        <v>Torlay Philippe</v>
      </c>
      <c r="D34" s="8" t="str">
        <f>VLOOKUP(G34,Engagement!$A$1:$F$100,3)</f>
        <v>Creusot triathlon</v>
      </c>
      <c r="E34" s="8" t="str">
        <f>VLOOKUP(G34,Engagement!$A$1:$F$100,4)</f>
        <v>Torlay Philippe</v>
      </c>
      <c r="F34" s="8" t="str">
        <f>VLOOKUP(G34,Engagement!$A$1:$F$100,5)</f>
        <v>Creusot triathlon</v>
      </c>
      <c r="G34" s="7">
        <v>6</v>
      </c>
      <c r="H34" s="24" t="s">
        <v>80</v>
      </c>
    </row>
    <row r="35" spans="1:8" ht="17.25" customHeight="1">
      <c r="A35" s="25" t="s">
        <v>81</v>
      </c>
      <c r="B35" s="25"/>
      <c r="C35" s="25"/>
      <c r="D35" s="25"/>
      <c r="E35" s="25"/>
      <c r="F35" s="25"/>
      <c r="G35" s="25"/>
      <c r="H35" s="25"/>
    </row>
    <row r="36" spans="1:8" ht="12.75" customHeight="1">
      <c r="A36" s="7">
        <v>32</v>
      </c>
      <c r="B36" s="7" t="str">
        <f>VLOOKUP(G36,Engagement!$A$1:$F$82,6)</f>
        <v>M</v>
      </c>
      <c r="C36" s="21" t="str">
        <f>VLOOKUP(G36,Engagement!$A$1:$F$100,2)</f>
        <v>De Sousa Evann</v>
      </c>
      <c r="D36" s="8" t="str">
        <f>VLOOKUP(G36,Engagement!$A$1:$F$100,3)</f>
        <v>Ecuisses VSP</v>
      </c>
      <c r="E36" s="8" t="str">
        <f>VLOOKUP(G36,Engagement!$A$1:$F$100,4)</f>
        <v>De Sousa Evann</v>
      </c>
      <c r="F36" s="8" t="str">
        <f>VLOOKUP(G36,Engagement!$A$1:$F$100,5)</f>
        <v>Ecuisses VSP</v>
      </c>
      <c r="G36" s="7">
        <v>18</v>
      </c>
      <c r="H36" s="22"/>
    </row>
    <row r="37" spans="1:8" ht="12.75" customHeight="1">
      <c r="A37" s="7">
        <v>33</v>
      </c>
      <c r="B37" s="7" t="str">
        <f>VLOOKUP(G37,Engagement!$A$1:$F$82,6)</f>
        <v>M</v>
      </c>
      <c r="C37" s="21" t="str">
        <f>VLOOKUP(G37,Engagement!$A$1:$F$100,2)</f>
        <v>De Sousa Kelyann</v>
      </c>
      <c r="D37" s="8" t="str">
        <f>VLOOKUP(G37,Engagement!$A$1:$F$100,3)</f>
        <v>Ecuisses VSP</v>
      </c>
      <c r="E37" s="8" t="str">
        <f>VLOOKUP(G37,Engagement!$A$1:$F$100,4)</f>
        <v>De Sousa Kelyann</v>
      </c>
      <c r="F37" s="8" t="str">
        <f>VLOOKUP(G37,Engagement!$A$1:$F$100,5)</f>
        <v>Ecuisses VSP</v>
      </c>
      <c r="G37" s="7">
        <v>19</v>
      </c>
      <c r="H37" s="22"/>
    </row>
    <row r="38" spans="1:8" ht="12.75" customHeight="1">
      <c r="A38" s="7">
        <v>34</v>
      </c>
      <c r="B38" s="7" t="str">
        <f>VLOOKUP(G38,Engagement!$A$1:$F$82,6)</f>
        <v>M</v>
      </c>
      <c r="C38" s="21" t="str">
        <f>VLOOKUP(G38,Engagement!$A$1:$F$100,2)</f>
        <v>Demortière François</v>
      </c>
      <c r="D38" s="8" t="str">
        <f>VLOOKUP(G38,Engagement!$A$1:$F$100,3)</f>
        <v>AC Buxy</v>
      </c>
      <c r="E38" s="8" t="str">
        <f>VLOOKUP(G38,Engagement!$A$1:$F$100,4)</f>
        <v>Demortière François</v>
      </c>
      <c r="F38" s="8" t="str">
        <f>VLOOKUP(G38,Engagement!$A$1:$F$100,5)</f>
        <v>AC Buxy</v>
      </c>
      <c r="G38" s="7">
        <v>31</v>
      </c>
      <c r="H38" s="22"/>
    </row>
    <row r="39" spans="1:8" ht="12.75" customHeight="1">
      <c r="A39" s="7">
        <v>35</v>
      </c>
      <c r="B39" s="7" t="str">
        <f>VLOOKUP(G39,Engagement!$A$1:$F$82,6)</f>
        <v>M</v>
      </c>
      <c r="C39" s="21" t="str">
        <f>VLOOKUP(G39,Engagement!$A$1:$F$100,2)</f>
        <v>Bert Fabien</v>
      </c>
      <c r="D39" s="8" t="str">
        <f>VLOOKUP(G39,Engagement!$A$1:$F$100,3)</f>
        <v>VS Joncy</v>
      </c>
      <c r="E39" s="8" t="str">
        <f>VLOOKUP(G39,Engagement!$A$1:$F$100,4)</f>
        <v>Bert Fabien</v>
      </c>
      <c r="F39" s="8" t="str">
        <f>VLOOKUP(G39,Engagement!$A$1:$F$100,5)</f>
        <v>VS Joncy</v>
      </c>
      <c r="G39" s="7">
        <v>12</v>
      </c>
      <c r="H39" s="22"/>
    </row>
    <row r="40" spans="1:8" ht="12.75" customHeight="1">
      <c r="A40" s="7">
        <v>36</v>
      </c>
      <c r="B40" s="7" t="str">
        <f>VLOOKUP(G40,Engagement!$A$1:$F$82,6)</f>
        <v>M</v>
      </c>
      <c r="C40" s="21" t="str">
        <f>VLOOKUP(G40,Engagement!$A$1:$F$100,2)</f>
        <v>Auclerc Nathan</v>
      </c>
      <c r="D40" s="8" t="str">
        <f>VLOOKUP(G40,Engagement!$A$1:$F$100,3)</f>
        <v>Saint Martin</v>
      </c>
      <c r="E40" s="8" t="str">
        <f>VLOOKUP(G40,Engagement!$A$1:$F$100,4)</f>
        <v>Auclerc Nathan</v>
      </c>
      <c r="F40" s="8" t="str">
        <f>VLOOKUP(G40,Engagement!$A$1:$F$100,5)</f>
        <v>Saint Martin</v>
      </c>
      <c r="G40" s="7">
        <v>22</v>
      </c>
      <c r="H40" s="22"/>
    </row>
  </sheetData>
  <sheetProtection selectLockedCells="1" selectUnlockedCells="1"/>
  <mergeCells count="3">
    <mergeCell ref="A1:H1"/>
    <mergeCell ref="A2:H2"/>
    <mergeCell ref="A35:H35"/>
  </mergeCells>
  <printOptions horizontalCentered="1"/>
  <pageMargins left="0.19652777777777777" right="0.19652777777777777" top="0.4097222222222222" bottom="0.7298611111111111" header="0.5118055555555555" footer="0.5"/>
  <pageSetup horizontalDpi="300" verticalDpi="300" orientation="portrait" paperSize="9" scale="80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G10" sqref="G10"/>
    </sheetView>
  </sheetViews>
  <sheetFormatPr defaultColWidth="11.421875" defaultRowHeight="12.75"/>
  <cols>
    <col min="1" max="1" width="6.28125" style="0" customWidth="1"/>
    <col min="2" max="2" width="7.7109375" style="15" customWidth="1"/>
    <col min="3" max="3" width="30.00390625" style="0" customWidth="1"/>
    <col min="4" max="4" width="31.00390625" style="0" customWidth="1"/>
    <col min="5" max="5" width="8.7109375" style="0" customWidth="1"/>
    <col min="6" max="6" width="9.57421875" style="0" customWidth="1"/>
    <col min="7" max="7" width="13.00390625" style="0" customWidth="1"/>
    <col min="8" max="8" width="17.00390625" style="0" customWidth="1"/>
  </cols>
  <sheetData>
    <row r="1" spans="1:6" ht="12.75">
      <c r="A1" s="2" t="s">
        <v>0</v>
      </c>
      <c r="B1" s="2"/>
      <c r="C1" s="2"/>
      <c r="D1" s="2"/>
      <c r="E1" s="2"/>
      <c r="F1" s="2"/>
    </row>
    <row r="2" spans="1:6" ht="12.75">
      <c r="A2" s="26" t="s">
        <v>82</v>
      </c>
      <c r="B2" s="26"/>
      <c r="C2" s="26"/>
      <c r="D2" s="26"/>
      <c r="E2" s="26"/>
      <c r="F2" s="26"/>
    </row>
    <row r="3" spans="1:6" ht="12.75">
      <c r="A3" s="4" t="s">
        <v>77</v>
      </c>
      <c r="B3" s="4" t="s">
        <v>6</v>
      </c>
      <c r="C3" s="4" t="s">
        <v>3</v>
      </c>
      <c r="D3" s="4" t="s">
        <v>4</v>
      </c>
      <c r="E3" s="4" t="s">
        <v>78</v>
      </c>
      <c r="F3" s="4" t="s">
        <v>79</v>
      </c>
    </row>
    <row r="4" spans="1:6" ht="12.75">
      <c r="A4" s="17">
        <v>1</v>
      </c>
      <c r="B4" s="17" t="str">
        <f>VLOOKUP(E4,Engagement!$A$1:$F$82,6)</f>
        <v>IH</v>
      </c>
      <c r="C4" s="18" t="str">
        <f>VLOOKUP(E4,Engagement!$A$1:$F$82,2)</f>
        <v>Domanico Baptiste</v>
      </c>
      <c r="D4" s="19" t="str">
        <f>VLOOKUP(E4,Engagement!$A$1:$F$82,3)</f>
        <v>Charvieu Chavagneux</v>
      </c>
      <c r="E4" s="17">
        <v>38</v>
      </c>
      <c r="F4" s="27">
        <v>1.1725925925925926</v>
      </c>
    </row>
    <row r="5" spans="1:6" ht="12.75">
      <c r="A5" s="5">
        <v>2</v>
      </c>
      <c r="B5" s="5" t="str">
        <f>VLOOKUP(E5,Engagement!$A$1:$F$82,6)</f>
        <v>EH</v>
      </c>
      <c r="C5" s="28" t="str">
        <f>VLOOKUP(E5,Engagement!$A$1:$F$82,2)</f>
        <v>Blondeau Rudy</v>
      </c>
      <c r="D5" s="6" t="str">
        <f>VLOOKUP(E5,Engagement!$A$1:$F$82,3)</f>
        <v>NL</v>
      </c>
      <c r="E5" s="5">
        <v>4</v>
      </c>
      <c r="F5" s="29" t="s">
        <v>83</v>
      </c>
    </row>
    <row r="6" spans="1:6" ht="12.75">
      <c r="A6" s="5">
        <v>3</v>
      </c>
      <c r="B6" s="5" t="str">
        <f>VLOOKUP(E6,Engagement!$A$1:$F$82,6)</f>
        <v>IH</v>
      </c>
      <c r="C6" s="28" t="str">
        <f>VLOOKUP(E6,Engagement!$A$1:$F$82,2)</f>
        <v>Durey Thomas</v>
      </c>
      <c r="D6" s="6" t="str">
        <f>VLOOKUP(E6,Engagement!$A$1:$F$82,3)</f>
        <v>Creusot triathlon</v>
      </c>
      <c r="E6" s="5">
        <v>1</v>
      </c>
      <c r="F6" s="29" t="s">
        <v>84</v>
      </c>
    </row>
    <row r="7" spans="1:6" ht="12.75">
      <c r="A7" s="5">
        <v>4</v>
      </c>
      <c r="B7" s="5" t="str">
        <f>VLOOKUP(E7,Engagement!$A$1:$F$82,6)</f>
        <v>IH</v>
      </c>
      <c r="C7" s="28" t="str">
        <f>VLOOKUP(E7,Engagement!$A$1:$F$82,2)</f>
        <v>Dureuil Gaël</v>
      </c>
      <c r="D7" s="6" t="str">
        <f>VLOOKUP(E7,Engagement!$A$1:$F$82,3)</f>
        <v>Creusot Cyclisme</v>
      </c>
      <c r="E7" s="5">
        <v>2</v>
      </c>
      <c r="F7" s="30">
        <v>1.2538541666666667</v>
      </c>
    </row>
    <row r="8" spans="1:6" ht="12.75">
      <c r="A8" s="5">
        <v>5</v>
      </c>
      <c r="B8" s="5" t="str">
        <f>VLOOKUP(E8,Engagement!$A$1:$F$82,6)</f>
        <v>EH</v>
      </c>
      <c r="C8" s="28" t="str">
        <f>VLOOKUP(E8,Engagement!$A$1:$F$82,2)</f>
        <v>Vaudelin Alexis</v>
      </c>
      <c r="D8" s="6" t="str">
        <f>VLOOKUP(E8,Engagement!$A$1:$F$82,3)</f>
        <v>Montceau Triathlon</v>
      </c>
      <c r="E8" s="5">
        <v>28</v>
      </c>
      <c r="F8" s="30">
        <v>1.2538541666666667</v>
      </c>
    </row>
    <row r="9" spans="1:6" ht="12.75">
      <c r="A9" s="5">
        <v>6</v>
      </c>
      <c r="B9" s="5" t="str">
        <f>VLOOKUP(E9,Engagement!$A$1:$F$82,6)</f>
        <v>IH</v>
      </c>
      <c r="C9" s="28" t="str">
        <f>VLOOKUP(E9,Engagement!$A$1:$F$82,2)</f>
        <v>Torlay Philippe</v>
      </c>
      <c r="D9" s="6" t="str">
        <f>VLOOKUP(E9,Engagement!$A$1:$F$82,3)</f>
        <v>Creusot triathlon</v>
      </c>
      <c r="E9" s="5">
        <v>6</v>
      </c>
      <c r="F9" s="29" t="s">
        <v>85</v>
      </c>
    </row>
    <row r="10" spans="1:6" ht="12.75">
      <c r="A10" s="5">
        <v>7</v>
      </c>
      <c r="B10" s="5" t="str">
        <f>VLOOKUP(E10,Engagement!$A$1:$F$82,6)</f>
        <v>EH</v>
      </c>
      <c r="C10" s="28" t="str">
        <f>VLOOKUP(E10,Engagement!$A$1:$F$82,2)</f>
        <v>Gouneau Louis</v>
      </c>
      <c r="D10" s="6" t="str">
        <f>VLOOKUP(E10,Engagement!$A$1:$F$82,3)</f>
        <v>NL Cressy/Somme</v>
      </c>
      <c r="E10" s="5">
        <v>13</v>
      </c>
      <c r="F10" s="30">
        <v>1.4198842592592593</v>
      </c>
    </row>
    <row r="11" spans="1:6" ht="12.75">
      <c r="A11" s="5">
        <v>8</v>
      </c>
      <c r="B11" s="5" t="str">
        <f>VLOOKUP(E11,Engagement!$A$1:$F$82,6)</f>
        <v>EH</v>
      </c>
      <c r="C11" s="28" t="str">
        <f>VLOOKUP(E11,Engagement!$A$1:$F$82,2)</f>
        <v>Poncet Sébastien</v>
      </c>
      <c r="D11" s="6" t="str">
        <f>VLOOKUP(E11,Engagement!$A$1:$F$82,3)</f>
        <v>VS Joncy</v>
      </c>
      <c r="E11" s="5">
        <v>11</v>
      </c>
      <c r="F11" s="30">
        <v>1.428599537037037</v>
      </c>
    </row>
    <row r="12" spans="1:6" ht="12.75">
      <c r="A12" s="5">
        <v>9</v>
      </c>
      <c r="B12" s="5" t="str">
        <f>VLOOKUP(E12,Engagement!$A$1:$F$82,6)</f>
        <v>IH</v>
      </c>
      <c r="C12" s="28" t="str">
        <f>VLOOKUP(E12,Engagement!$A$1:$F$82,2)</f>
        <v>Gros Philippe</v>
      </c>
      <c r="D12" s="6" t="str">
        <f>VLOOKUP(E12,Engagement!$A$1:$F$82,3)</f>
        <v>UV Chalon</v>
      </c>
      <c r="E12" s="5">
        <v>20</v>
      </c>
      <c r="F12" s="30">
        <v>1.4490972222222223</v>
      </c>
    </row>
    <row r="13" spans="1:6" ht="12.75">
      <c r="A13" s="5">
        <v>10</v>
      </c>
      <c r="B13" s="5" t="str">
        <f>VLOOKUP(E13,Engagement!$A$1:$F$82,6)</f>
        <v>IH</v>
      </c>
      <c r="C13" s="28" t="str">
        <f>VLOOKUP(E13,Engagement!$A$1:$F$82,2)</f>
        <v>Demortière Rémi</v>
      </c>
      <c r="D13" s="6" t="str">
        <f>VLOOKUP(E13,Engagement!$A$1:$F$82,3)</f>
        <v>AC Buxy</v>
      </c>
      <c r="E13" s="5">
        <v>16</v>
      </c>
      <c r="F13" s="30">
        <v>1.4515277777777778</v>
      </c>
    </row>
    <row r="14" spans="1:6" ht="12.75">
      <c r="A14" s="5">
        <v>11</v>
      </c>
      <c r="B14" s="5" t="str">
        <f>VLOOKUP(E14,Engagement!$A$1:$F$82,6)</f>
        <v>EX</v>
      </c>
      <c r="C14" s="28" t="str">
        <f>VLOOKUP(E14,Engagement!$A$1:$F$82,2)</f>
        <v>Fernandez Joachim</v>
      </c>
      <c r="D14" s="6" t="str">
        <f>VLOOKUP(E14,Engagement!$A$1:$F$82,3)</f>
        <v>EA Le Creusot</v>
      </c>
      <c r="E14" s="5">
        <v>34</v>
      </c>
      <c r="F14" s="29" t="s">
        <v>86</v>
      </c>
    </row>
    <row r="15" spans="1:6" ht="12.75">
      <c r="A15" s="5">
        <v>12</v>
      </c>
      <c r="B15" s="5" t="str">
        <f>VLOOKUP(E15,Engagement!$A$1:$F$82,6)</f>
        <v>EX</v>
      </c>
      <c r="C15" s="28" t="str">
        <f>VLOOKUP(E15,Engagement!$A$1:$F$82,2)</f>
        <v>Pompanon Laura</v>
      </c>
      <c r="D15" s="6" t="str">
        <f>VLOOKUP(E15,Engagement!$A$1:$F$82,3)</f>
        <v>CET Aluze</v>
      </c>
      <c r="E15" s="5">
        <v>39</v>
      </c>
      <c r="F15" s="30">
        <v>1.5264351851851854</v>
      </c>
    </row>
    <row r="16" spans="1:6" ht="12.75">
      <c r="A16" s="5">
        <v>13</v>
      </c>
      <c r="B16" s="5" t="str">
        <f>VLOOKUP(E16,Engagement!$A$1:$F$82,6)</f>
        <v>EX</v>
      </c>
      <c r="C16" s="28" t="str">
        <f>VLOOKUP(E16,Engagement!$A$1:$F$82,2)</f>
        <v>Robinson Ken</v>
      </c>
      <c r="D16" s="6" t="str">
        <f>VLOOKUP(E16,Engagement!$A$1:$F$82,3)</f>
        <v>VS Joncy</v>
      </c>
      <c r="E16" s="5">
        <v>9</v>
      </c>
      <c r="F16" s="29" t="s">
        <v>87</v>
      </c>
    </row>
    <row r="17" spans="1:6" ht="12.75">
      <c r="A17" s="5">
        <v>14</v>
      </c>
      <c r="B17" s="5" t="str">
        <f>VLOOKUP(E17,Engagement!$A$1:$F$82,6)</f>
        <v>IH</v>
      </c>
      <c r="C17" s="28" t="str">
        <f>VLOOKUP(E17,Engagement!$A$1:$F$82,2)</f>
        <v>Fichet Nicolas</v>
      </c>
      <c r="D17" s="6" t="str">
        <f>VLOOKUP(E17,Engagement!$A$1:$F$82,3)</f>
        <v>Montceau Triathlon</v>
      </c>
      <c r="E17" s="5">
        <v>26</v>
      </c>
      <c r="F17" s="29" t="s">
        <v>88</v>
      </c>
    </row>
    <row r="18" spans="1:6" ht="12.75">
      <c r="A18" s="5">
        <v>15</v>
      </c>
      <c r="B18" s="5" t="str">
        <f>VLOOKUP(E18,Engagement!$A$1:$F$82,6)</f>
        <v>IF</v>
      </c>
      <c r="C18" s="28" t="str">
        <f>VLOOKUP(E18,Engagement!$A$1:$F$82,2)</f>
        <v>Demortière Aude</v>
      </c>
      <c r="D18" s="6" t="str">
        <f>VLOOKUP(E18,Engagement!$A$1:$F$82,3)</f>
        <v>AC Buxy</v>
      </c>
      <c r="E18" s="5">
        <v>25</v>
      </c>
      <c r="F18" s="30">
        <v>1.5723958333333332</v>
      </c>
    </row>
    <row r="19" spans="1:6" ht="12.75">
      <c r="A19" s="5">
        <v>16</v>
      </c>
      <c r="B19" s="5" t="str">
        <f>VLOOKUP(E19,Engagement!$A$1:$F$82,6)</f>
        <v>IH</v>
      </c>
      <c r="C19" s="28" t="str">
        <f>VLOOKUP(E19,Engagement!$A$1:$F$82,2)</f>
        <v>Gourgin Jean Philippe</v>
      </c>
      <c r="D19" s="6" t="str">
        <f>VLOOKUP(E19,Engagement!$A$1:$F$82,3)</f>
        <v>VC charollais</v>
      </c>
      <c r="E19" s="5">
        <v>23</v>
      </c>
      <c r="F19" s="30">
        <v>1.663865740740741</v>
      </c>
    </row>
    <row r="20" spans="1:6" ht="12.75">
      <c r="A20" s="5">
        <v>17</v>
      </c>
      <c r="B20" s="5" t="str">
        <f>VLOOKUP(E20,Engagement!$A$1:$F$82,6)</f>
        <v>EX</v>
      </c>
      <c r="C20" s="28" t="str">
        <f>VLOOKUP(E20,Engagement!$A$1:$F$82,2)</f>
        <v>Bouvier Mélanie</v>
      </c>
      <c r="D20" s="6" t="str">
        <f>VLOOKUP(E20,Engagement!$A$1:$F$82,3)</f>
        <v>NL</v>
      </c>
      <c r="E20" s="5">
        <v>27</v>
      </c>
      <c r="F20" s="31">
        <v>1.6855324074074074</v>
      </c>
    </row>
    <row r="21" spans="1:6" ht="12.75">
      <c r="A21" s="5">
        <v>18</v>
      </c>
      <c r="B21" s="5" t="str">
        <f>VLOOKUP(E21,Engagement!$A$1:$F$82,6)</f>
        <v>IH</v>
      </c>
      <c r="C21" s="28" t="str">
        <f>VLOOKUP(E21,Engagement!$A$1:$F$82,2)</f>
        <v>Nectoux Gérard</v>
      </c>
      <c r="D21" s="6" t="str">
        <f>VLOOKUP(E21,Engagement!$A$1:$F$82,3)</f>
        <v>VS Joncy</v>
      </c>
      <c r="E21" s="5">
        <v>7</v>
      </c>
      <c r="F21" s="30">
        <v>1.7404282407407408</v>
      </c>
    </row>
    <row r="22" spans="1:6" ht="12.75">
      <c r="A22" s="5">
        <v>19</v>
      </c>
      <c r="B22" s="5" t="str">
        <f>VLOOKUP(E22,Engagement!$A$1:$F$82,6)</f>
        <v>EX</v>
      </c>
      <c r="C22" s="28" t="str">
        <f>VLOOKUP(E22,Engagement!$A$1:$F$82,2)</f>
        <v>Demortière Fabienne</v>
      </c>
      <c r="D22" s="6" t="str">
        <f>VLOOKUP(E22,Engagement!$A$1:$F$82,3)</f>
        <v>AC Buxy</v>
      </c>
      <c r="E22" s="5">
        <v>30</v>
      </c>
      <c r="F22" s="30">
        <v>1.9919212962962964</v>
      </c>
    </row>
  </sheetData>
  <sheetProtection selectLockedCells="1" selectUnlockedCells="1"/>
  <mergeCells count="2">
    <mergeCell ref="A1:F1"/>
    <mergeCell ref="A2:F2"/>
  </mergeCells>
  <printOptions horizontalCentered="1"/>
  <pageMargins left="0.19652777777777777" right="0.19652777777777777" top="0.4097222222222222" bottom="0.7298611111111111" header="0.5118055555555555" footer="0.5"/>
  <pageSetup horizontalDpi="300" verticalDpi="300" orientation="portrait" paperSize="9" scale="85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L9" sqref="L9"/>
    </sheetView>
  </sheetViews>
  <sheetFormatPr defaultColWidth="11.421875" defaultRowHeight="12.75"/>
  <cols>
    <col min="1" max="1" width="6.28125" style="0" customWidth="1"/>
    <col min="2" max="2" width="6.8515625" style="15" customWidth="1"/>
    <col min="3" max="3" width="21.57421875" style="0" customWidth="1"/>
    <col min="4" max="4" width="19.28125" style="0" customWidth="1"/>
    <col min="5" max="5" width="20.421875" style="0" customWidth="1"/>
    <col min="6" max="6" width="19.421875" style="0" customWidth="1"/>
    <col min="7" max="7" width="6.57421875" style="0" customWidth="1"/>
    <col min="8" max="8" width="10.00390625" style="0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26" t="s">
        <v>89</v>
      </c>
      <c r="B2" s="26"/>
      <c r="C2" s="26"/>
      <c r="D2" s="26"/>
      <c r="E2" s="26"/>
      <c r="F2" s="26"/>
      <c r="G2" s="26"/>
      <c r="H2" s="26"/>
    </row>
    <row r="3" spans="1:8" ht="12.75">
      <c r="A3" s="4" t="s">
        <v>77</v>
      </c>
      <c r="B3" s="4" t="s">
        <v>6</v>
      </c>
      <c r="C3" s="4" t="s">
        <v>3</v>
      </c>
      <c r="D3" s="4" t="s">
        <v>4</v>
      </c>
      <c r="E3" s="4" t="s">
        <v>5</v>
      </c>
      <c r="F3" s="4" t="s">
        <v>4</v>
      </c>
      <c r="G3" s="4" t="s">
        <v>78</v>
      </c>
      <c r="H3" s="4" t="s">
        <v>79</v>
      </c>
    </row>
    <row r="4" spans="1:8" ht="12.75">
      <c r="A4" s="32" t="s">
        <v>90</v>
      </c>
      <c r="B4" s="32"/>
      <c r="C4" s="32"/>
      <c r="D4" s="32"/>
      <c r="E4" s="32"/>
      <c r="F4" s="32"/>
      <c r="G4" s="32"/>
      <c r="H4" s="32"/>
    </row>
    <row r="5" spans="1:8" ht="12.75">
      <c r="A5" s="33">
        <v>1</v>
      </c>
      <c r="B5" s="33" t="str">
        <f>VLOOKUP(G5,Engagement!$A$1:$F$82,6)</f>
        <v>EH</v>
      </c>
      <c r="C5" s="34" t="str">
        <f>VLOOKUP(G5,Engagement!$A$1:$F$100,2)</f>
        <v>Domanico Baptiste</v>
      </c>
      <c r="D5" s="35" t="str">
        <f>VLOOKUP(G5,Engagement!$A$1:$F$100,3)</f>
        <v>Charvieu Chavagneux</v>
      </c>
      <c r="E5" s="35" t="str">
        <f>VLOOKUP(G5,Engagement!$A$1:$F$100,4)</f>
        <v>Pedreno Maxence</v>
      </c>
      <c r="F5" s="35" t="str">
        <f>VLOOKUP(G5,Engagement!$A$1:$F$100,5)</f>
        <v>Digoin</v>
      </c>
      <c r="G5" s="33">
        <v>37</v>
      </c>
      <c r="H5" s="36">
        <v>0.04513888888888889</v>
      </c>
    </row>
    <row r="6" spans="1:8" ht="12.75">
      <c r="A6" s="33">
        <v>2</v>
      </c>
      <c r="B6" s="33" t="str">
        <f>VLOOKUP(G6,Engagement!$A$1:$F$82,6)</f>
        <v>EH</v>
      </c>
      <c r="C6" s="34" t="str">
        <f>VLOOKUP(G6,Engagement!$A$1:$F$100,2)</f>
        <v>Blondeau Rudy</v>
      </c>
      <c r="D6" s="35" t="str">
        <f>VLOOKUP(G6,Engagement!$A$1:$F$100,3)</f>
        <v>NL</v>
      </c>
      <c r="E6" s="35" t="str">
        <f>VLOOKUP(G6,Engagement!$A$1:$F$100,4)</f>
        <v>Desbois Alexandre</v>
      </c>
      <c r="F6" s="35" t="str">
        <f>VLOOKUP(G6,Engagement!$A$1:$F$100,5)</f>
        <v>Ecuisses VSP</v>
      </c>
      <c r="G6" s="33">
        <v>4</v>
      </c>
      <c r="H6" s="36">
        <v>0.04600694444444445</v>
      </c>
    </row>
    <row r="7" spans="1:8" ht="12.75">
      <c r="A7" s="33">
        <v>3</v>
      </c>
      <c r="B7" s="33" t="str">
        <f>VLOOKUP(G7,Engagement!$A$1:$F$82,6)</f>
        <v>EH</v>
      </c>
      <c r="C7" s="34" t="str">
        <f>VLOOKUP(G7,Engagement!$A$1:$F$100,2)</f>
        <v>Durey Thomas</v>
      </c>
      <c r="D7" s="35" t="str">
        <f>VLOOKUP(G7,Engagement!$A$1:$F$100,3)</f>
        <v>Digoin</v>
      </c>
      <c r="E7" s="35" t="str">
        <f>VLOOKUP(G7,Engagement!$A$1:$F$100,4)</f>
        <v>Paulin Jean-Marc</v>
      </c>
      <c r="F7" s="35" t="str">
        <f>VLOOKUP(G7,Engagement!$A$1:$F$100,5)</f>
        <v>Digoin</v>
      </c>
      <c r="G7" s="33">
        <v>33</v>
      </c>
      <c r="H7" s="36">
        <v>0.04662037037037037</v>
      </c>
    </row>
    <row r="8" spans="1:8" ht="12.75">
      <c r="A8" s="33">
        <v>4</v>
      </c>
      <c r="B8" s="33" t="str">
        <f>VLOOKUP(G8,Engagement!$A$1:$F$82,6)</f>
        <v>EH</v>
      </c>
      <c r="C8" s="34" t="str">
        <f>VLOOKUP(G8,Engagement!$A$1:$F$100,2)</f>
        <v>Dureuil Gaël</v>
      </c>
      <c r="D8" s="35" t="str">
        <f>VLOOKUP(G8,Engagement!$A$1:$F$100,3)</f>
        <v>Creusot Cyclisme</v>
      </c>
      <c r="E8" s="35" t="str">
        <f>VLOOKUP(G8,Engagement!$A$1:$F$100,4)</f>
        <v>Brétigny Jérémie</v>
      </c>
      <c r="F8" s="35" t="str">
        <f>VLOOKUP(G8,Engagement!$A$1:$F$100,5)</f>
        <v>Creusot Cyclisme</v>
      </c>
      <c r="G8" s="33">
        <v>3</v>
      </c>
      <c r="H8" s="36">
        <v>0.04747685185185185</v>
      </c>
    </row>
    <row r="9" spans="1:8" ht="12.75">
      <c r="A9" s="33">
        <v>5</v>
      </c>
      <c r="B9" s="33" t="str">
        <f>VLOOKUP(G9,Engagement!$A$1:$F$82,6)</f>
        <v>EH</v>
      </c>
      <c r="C9" s="34" t="str">
        <f>VLOOKUP(G9,Engagement!$A$1:$F$100,2)</f>
        <v>Vaudelin Alexis</v>
      </c>
      <c r="D9" s="35" t="str">
        <f>VLOOKUP(G9,Engagement!$A$1:$F$100,3)</f>
        <v>Montceau Triathlon</v>
      </c>
      <c r="E9" s="35" t="str">
        <f>VLOOKUP(G9,Engagement!$A$1:$F$100,4)</f>
        <v>Delblouwe Christophe</v>
      </c>
      <c r="F9" s="35" t="str">
        <f>VLOOKUP(G9,Engagement!$A$1:$F$100,5)</f>
        <v>Sanvignes</v>
      </c>
      <c r="G9" s="33">
        <v>28</v>
      </c>
      <c r="H9" s="36">
        <v>0.048321759259259266</v>
      </c>
    </row>
    <row r="10" spans="1:8" ht="12.75">
      <c r="A10" s="33">
        <v>6</v>
      </c>
      <c r="B10" s="33" t="str">
        <f>VLOOKUP(G10,Engagement!$A$1:$F$82,6)</f>
        <v>EH</v>
      </c>
      <c r="C10" s="34" t="str">
        <f>VLOOKUP(G10,Engagement!$A$1:$F$100,2)</f>
        <v>Gouneau Louis</v>
      </c>
      <c r="D10" s="35" t="str">
        <f>VLOOKUP(G10,Engagement!$A$1:$F$100,3)</f>
        <v>NL Cressy/Somme</v>
      </c>
      <c r="E10" s="35" t="str">
        <f>VLOOKUP(G10,Engagement!$A$1:$F$100,4)</f>
        <v>Dumont Eric</v>
      </c>
      <c r="F10" s="35" t="str">
        <f>VLOOKUP(G10,Engagement!$A$1:$F$100,5)</f>
        <v>Gueugnon</v>
      </c>
      <c r="G10" s="33">
        <v>13</v>
      </c>
      <c r="H10" s="36">
        <v>0.05175925925925926</v>
      </c>
    </row>
    <row r="11" spans="1:8" ht="12.75">
      <c r="A11" s="33">
        <v>7</v>
      </c>
      <c r="B11" s="33" t="str">
        <f>VLOOKUP(G11,Engagement!$A$1:$F$82,6)</f>
        <v>EH</v>
      </c>
      <c r="C11" s="34" t="str">
        <f>VLOOKUP(G11,Engagement!$A$1:$F$100,2)</f>
        <v>Demortière Rémi</v>
      </c>
      <c r="D11" s="35" t="str">
        <f>VLOOKUP(G11,Engagement!$A$1:$F$100,3)</f>
        <v>AC Buxy</v>
      </c>
      <c r="E11" s="35" t="str">
        <f>VLOOKUP(G11,Engagement!$A$1:$F$100,4)</f>
        <v>Lamalle Philippe</v>
      </c>
      <c r="F11" s="35" t="str">
        <f>VLOOKUP(G11,Engagement!$A$1:$F$100,5)</f>
        <v>Ecuisses VSP</v>
      </c>
      <c r="G11" s="33">
        <v>17</v>
      </c>
      <c r="H11" s="36">
        <v>0.05177083333333333</v>
      </c>
    </row>
    <row r="12" spans="1:8" ht="12.75">
      <c r="A12" s="33">
        <v>8</v>
      </c>
      <c r="B12" s="33" t="str">
        <f>VLOOKUP(G12,Engagement!$A$1:$F$82,6)</f>
        <v>EH</v>
      </c>
      <c r="C12" s="34" t="str">
        <f>VLOOKUP(G12,Engagement!$A$1:$F$100,2)</f>
        <v>Gros Philippe</v>
      </c>
      <c r="D12" s="35" t="str">
        <f>VLOOKUP(G12,Engagement!$A$1:$F$100,3)</f>
        <v>UV Chalon</v>
      </c>
      <c r="E12" s="35" t="str">
        <f>VLOOKUP(G12,Engagement!$A$1:$F$100,4)</f>
        <v>Gros Jérémy</v>
      </c>
      <c r="F12" s="35" t="str">
        <f>VLOOKUP(G12,Engagement!$A$1:$F$100,5)</f>
        <v>CET Aluze</v>
      </c>
      <c r="G12" s="33">
        <v>21</v>
      </c>
      <c r="H12" s="36">
        <v>0.055046296296296295</v>
      </c>
    </row>
    <row r="13" spans="1:8" ht="12.75">
      <c r="A13" s="33">
        <v>9</v>
      </c>
      <c r="B13" s="33" t="str">
        <f>VLOOKUP(G13,Engagement!$A$1:$F$82,6)</f>
        <v>EH</v>
      </c>
      <c r="C13" s="34" t="str">
        <f>VLOOKUP(G13,Engagement!$A$1:$F$100,2)</f>
        <v>Poncet Sébastien</v>
      </c>
      <c r="D13" s="35" t="str">
        <f>VLOOKUP(G13,Engagement!$A$1:$F$100,3)</f>
        <v>VS Joncy</v>
      </c>
      <c r="E13" s="35" t="str">
        <f>VLOOKUP(G13,Engagement!$A$1:$F$100,4)</f>
        <v>Bosc Richard</v>
      </c>
      <c r="F13" s="35" t="str">
        <f>VLOOKUP(G13,Engagement!$A$1:$F$100,5)</f>
        <v>VS Joncy</v>
      </c>
      <c r="G13" s="33">
        <v>11</v>
      </c>
      <c r="H13" s="36">
        <v>0.05557870370370371</v>
      </c>
    </row>
    <row r="14" spans="1:8" ht="12.75">
      <c r="A14" s="33">
        <v>10</v>
      </c>
      <c r="B14" s="33" t="str">
        <f>VLOOKUP(G14,Engagement!$A$1:$F$82,6)</f>
        <v>EH</v>
      </c>
      <c r="C14" s="34" t="str">
        <f>VLOOKUP(G14,Engagement!$A$1:$F$100,2)</f>
        <v>Gourgin Jean Philippe</v>
      </c>
      <c r="D14" s="35" t="str">
        <f>VLOOKUP(G14,Engagement!$A$1:$F$100,3)</f>
        <v>VC charollais</v>
      </c>
      <c r="E14" s="35" t="str">
        <f>VLOOKUP(G14,Engagement!$A$1:$F$100,4)</f>
        <v>Gourgin Olivier</v>
      </c>
      <c r="F14" s="35" t="str">
        <f>VLOOKUP(G14,Engagement!$A$1:$F$100,5)</f>
        <v>VC charollais</v>
      </c>
      <c r="G14" s="33">
        <v>24</v>
      </c>
      <c r="H14" s="36">
        <v>0.05785879629629629</v>
      </c>
    </row>
    <row r="15" spans="1:8" ht="12.75">
      <c r="A15" s="33">
        <v>11</v>
      </c>
      <c r="B15" s="33" t="str">
        <f>VLOOKUP(G15,Engagement!$A$1:$F$82,6)</f>
        <v>EH</v>
      </c>
      <c r="C15" s="34" t="str">
        <f>VLOOKUP(G15,Engagement!$A$1:$F$100,2)</f>
        <v>Nectoux Gérard</v>
      </c>
      <c r="D15" s="35" t="str">
        <f>VLOOKUP(G15,Engagement!$A$1:$F$100,3)</f>
        <v>VS Joncy</v>
      </c>
      <c r="E15" s="35" t="str">
        <f>VLOOKUP(G15,Engagement!$A$1:$F$100,4)</f>
        <v> Baqué Claude</v>
      </c>
      <c r="F15" s="35" t="str">
        <f>VLOOKUP(G15,Engagement!$A$1:$F$100,5)</f>
        <v>VS Joncy</v>
      </c>
      <c r="G15" s="33">
        <v>14</v>
      </c>
      <c r="H15" s="36">
        <v>0.058750000000000004</v>
      </c>
    </row>
    <row r="16" spans="1:8" ht="12.75">
      <c r="A16" s="32" t="s">
        <v>91</v>
      </c>
      <c r="B16" s="32"/>
      <c r="C16" s="32"/>
      <c r="D16" s="32"/>
      <c r="E16" s="32"/>
      <c r="F16" s="32"/>
      <c r="G16" s="32"/>
      <c r="H16" s="32"/>
    </row>
    <row r="17" spans="1:8" ht="12.75">
      <c r="A17" s="37">
        <v>1</v>
      </c>
      <c r="B17" s="37" t="str">
        <f>VLOOKUP(G17,Engagement!$A$1:$F$82,6)</f>
        <v>EX</v>
      </c>
      <c r="C17" s="38" t="str">
        <f>VLOOKUP(G17,Engagement!$A$1:$F$100,2)</f>
        <v>Pompanon Laura</v>
      </c>
      <c r="D17" s="39" t="str">
        <f>VLOOKUP(G17,Engagement!$A$1:$F$100,3)</f>
        <v>CET Aluze</v>
      </c>
      <c r="E17" s="39" t="str">
        <f>VLOOKUP(G17,Engagement!$A$1:$F$100,4)</f>
        <v>Letiennne Arnaud</v>
      </c>
      <c r="F17" s="39" t="str">
        <f>VLOOKUP(G17,Engagement!$A$1:$F$100,5)</f>
        <v>CET Aluze</v>
      </c>
      <c r="G17" s="37">
        <v>36</v>
      </c>
      <c r="H17" s="40">
        <v>0.051631944444444446</v>
      </c>
    </row>
    <row r="18" spans="1:8" ht="12.75">
      <c r="A18" s="37">
        <v>2</v>
      </c>
      <c r="B18" s="37" t="str">
        <f>VLOOKUP(G18,Engagement!$A$1:$F$82,6)</f>
        <v>EX</v>
      </c>
      <c r="C18" s="38" t="str">
        <f>VLOOKUP(G18,Engagement!$A$1:$F$100,2)</f>
        <v>Demortière Aude</v>
      </c>
      <c r="D18" s="39" t="str">
        <f>VLOOKUP(G18,Engagement!$A$1:$F$100,3)</f>
        <v>AC Buxy</v>
      </c>
      <c r="E18" s="39" t="str">
        <f>VLOOKUP(G18,Engagement!$A$1:$F$100,4)</f>
        <v>Casciello Geoffrey</v>
      </c>
      <c r="F18" s="39" t="str">
        <f>VLOOKUP(G18,Engagement!$A$1:$F$100,5)</f>
        <v>VS Chalon</v>
      </c>
      <c r="G18" s="37">
        <v>32</v>
      </c>
      <c r="H18" s="40">
        <v>0.05197916666666667</v>
      </c>
    </row>
    <row r="19" spans="1:8" ht="12.75">
      <c r="A19" s="37">
        <v>3</v>
      </c>
      <c r="B19" s="37" t="str">
        <f>VLOOKUP(G19,Engagement!$A$1:$F$82,6)</f>
        <v>EX</v>
      </c>
      <c r="C19" s="38" t="str">
        <f>VLOOKUP(G19,Engagement!$A$1:$F$100,2)</f>
        <v>Pompanon Laura</v>
      </c>
      <c r="D19" s="39" t="str">
        <f>VLOOKUP(G19,Engagement!$A$1:$F$100,3)</f>
        <v>CET Aluze</v>
      </c>
      <c r="E19" s="39" t="str">
        <f>VLOOKUP(G19,Engagement!$A$1:$F$100,4)</f>
        <v>Auclerc Lucas</v>
      </c>
      <c r="F19" s="39" t="str">
        <f>VLOOKUP(G19,Engagement!$A$1:$F$100,5)</f>
        <v>St Martin en Bresse</v>
      </c>
      <c r="G19" s="37">
        <v>39</v>
      </c>
      <c r="H19" s="40">
        <v>0.05206018518518518</v>
      </c>
    </row>
    <row r="20" spans="1:8" ht="12.75">
      <c r="A20" s="37">
        <v>4</v>
      </c>
      <c r="B20" s="37" t="str">
        <f>VLOOKUP(G20,Engagement!$A$1:$F$82,6)</f>
        <v>EX</v>
      </c>
      <c r="C20" s="38" t="str">
        <f>VLOOKUP(G20,Engagement!$A$1:$F$100,2)</f>
        <v>Bouvier Mélanie</v>
      </c>
      <c r="D20" s="39" t="str">
        <f>VLOOKUP(G20,Engagement!$A$1:$F$100,3)</f>
        <v>NL</v>
      </c>
      <c r="E20" s="39" t="str">
        <f>VLOOKUP(G20,Engagement!$A$1:$F$100,4)</f>
        <v>Bouvier Julien</v>
      </c>
      <c r="F20" s="39" t="str">
        <f>VLOOKUP(G20,Engagement!$A$1:$F$100,5)</f>
        <v>Pont sur Yonne</v>
      </c>
      <c r="G20" s="37">
        <v>27</v>
      </c>
      <c r="H20" s="40">
        <v>0.05681712962962963</v>
      </c>
    </row>
    <row r="21" spans="1:8" ht="12.75">
      <c r="A21" s="37">
        <v>5</v>
      </c>
      <c r="B21" s="37" t="str">
        <f>VLOOKUP(G21,Engagement!$A$1:$F$82,6)</f>
        <v>EX</v>
      </c>
      <c r="C21" s="38" t="str">
        <f>VLOOKUP(G21,Engagement!$A$1:$F$100,2)</f>
        <v>Robinson Ken</v>
      </c>
      <c r="D21" s="39" t="str">
        <f>VLOOKUP(G21,Engagement!$A$1:$F$100,3)</f>
        <v>VS Joncy</v>
      </c>
      <c r="E21" s="39" t="str">
        <f>VLOOKUP(G21,Engagement!$A$1:$F$100,4)</f>
        <v>Robinson Susan</v>
      </c>
      <c r="F21" s="39" t="str">
        <f>VLOOKUP(G21,Engagement!$A$1:$F$100,5)</f>
        <v>VS Joncy</v>
      </c>
      <c r="G21" s="37">
        <v>9</v>
      </c>
      <c r="H21" s="40">
        <v>0.06136574074074074</v>
      </c>
    </row>
    <row r="22" spans="1:8" ht="12.75">
      <c r="A22" s="37">
        <v>6</v>
      </c>
      <c r="B22" s="37" t="str">
        <f>VLOOKUP(G22,Engagement!$A$1:$F$82,6)</f>
        <v>EX</v>
      </c>
      <c r="C22" s="38" t="str">
        <f>VLOOKUP(G22,Engagement!$A$1:$F$100,2)</f>
        <v>Fernandez Joachim</v>
      </c>
      <c r="D22" s="39" t="str">
        <f>VLOOKUP(G22,Engagement!$A$1:$F$100,3)</f>
        <v>EA Le Creusot</v>
      </c>
      <c r="E22" s="39" t="str">
        <f>VLOOKUP(G22,Engagement!$A$1:$F$100,4)</f>
        <v>Moreau Céline</v>
      </c>
      <c r="F22" s="39" t="str">
        <f>VLOOKUP(G22,Engagement!$A$1:$F$100,5)</f>
        <v>St Eusèbe</v>
      </c>
      <c r="G22" s="37">
        <v>34</v>
      </c>
      <c r="H22" s="40">
        <v>0.06266203703703704</v>
      </c>
    </row>
    <row r="23" spans="1:8" ht="12.75">
      <c r="A23" s="37">
        <v>7</v>
      </c>
      <c r="B23" s="37" t="str">
        <f>VLOOKUP(G23,Engagement!$A$1:$F$82,6)</f>
        <v>EX</v>
      </c>
      <c r="C23" s="38" t="str">
        <f>VLOOKUP(G23,Engagement!$A$1:$F$100,2)</f>
        <v>Demortière Fabienne</v>
      </c>
      <c r="D23" s="39" t="str">
        <f>VLOOKUP(G23,Engagement!$A$1:$F$100,3)</f>
        <v>AC Buxy</v>
      </c>
      <c r="E23" s="39" t="str">
        <f>VLOOKUP(G23,Engagement!$A$1:$F$100,4)</f>
        <v>Demortière Frédéric</v>
      </c>
      <c r="F23" s="39" t="str">
        <f>VLOOKUP(G23,Engagement!$A$1:$F$100,5)</f>
        <v>AC Buxy</v>
      </c>
      <c r="G23" s="37">
        <v>30</v>
      </c>
      <c r="H23" s="40">
        <v>0.06392361111111111</v>
      </c>
    </row>
    <row r="24" spans="1:8" ht="12.75">
      <c r="A24" s="32" t="s">
        <v>92</v>
      </c>
      <c r="B24" s="32"/>
      <c r="C24" s="32"/>
      <c r="D24" s="32"/>
      <c r="E24" s="32"/>
      <c r="F24" s="32"/>
      <c r="G24" s="32"/>
      <c r="H24" s="32"/>
    </row>
    <row r="25" spans="1:8" ht="12.75">
      <c r="A25" s="41">
        <v>1</v>
      </c>
      <c r="B25" s="41" t="str">
        <f>VLOOKUP(G25,Engagement!$A$1:$F$82,6)</f>
        <v>IF</v>
      </c>
      <c r="C25" s="42" t="str">
        <f>VLOOKUP(G25,Engagement!$A$1:$F$100,2)</f>
        <v>Demortière Aude</v>
      </c>
      <c r="D25" s="43" t="str">
        <f>VLOOKUP(G25,Engagement!$A$1:$F$100,3)</f>
        <v>AC Buxy</v>
      </c>
      <c r="E25" s="43" t="str">
        <f>VLOOKUP(G25,Engagement!$A$1:$F$100,4)</f>
        <v>Demortière Aude</v>
      </c>
      <c r="F25" s="43" t="str">
        <f>VLOOKUP(G25,Engagement!$A$1:$F$100,5)</f>
        <v>AC Buxy</v>
      </c>
      <c r="G25" s="41">
        <v>25</v>
      </c>
      <c r="H25" s="44">
        <v>0.06303240740740741</v>
      </c>
    </row>
    <row r="26" spans="1:8" ht="12.75">
      <c r="A26" s="41">
        <v>2</v>
      </c>
      <c r="B26" s="41" t="str">
        <f>VLOOKUP(G26,Engagement!$A$1:$F$82,6)</f>
        <v>IF</v>
      </c>
      <c r="C26" s="42" t="str">
        <f>VLOOKUP(G26,Engagement!$A$1:$F$100,2)</f>
        <v>Garcia Ascension</v>
      </c>
      <c r="D26" s="43" t="str">
        <f>VLOOKUP(G26,Engagement!$A$1:$F$100,3)</f>
        <v>Ecuisses VSP</v>
      </c>
      <c r="E26" s="43" t="str">
        <f>VLOOKUP(G26,Engagement!$A$1:$F$100,4)</f>
        <v>Garcia Ascension</v>
      </c>
      <c r="F26" s="43" t="str">
        <f>VLOOKUP(G26,Engagement!$A$1:$F$100,5)</f>
        <v>Ecuisses VSP</v>
      </c>
      <c r="G26" s="41">
        <v>5</v>
      </c>
      <c r="H26" s="45" t="s">
        <v>80</v>
      </c>
    </row>
    <row r="27" spans="1:8" ht="12.75">
      <c r="A27" s="32" t="s">
        <v>93</v>
      </c>
      <c r="B27" s="32"/>
      <c r="C27" s="32"/>
      <c r="D27" s="32"/>
      <c r="E27" s="32"/>
      <c r="F27" s="32"/>
      <c r="G27" s="32"/>
      <c r="H27" s="32"/>
    </row>
    <row r="28" spans="1:8" ht="12.75">
      <c r="A28" s="33">
        <v>1</v>
      </c>
      <c r="B28" s="33" t="str">
        <f>VLOOKUP(G28,Engagement!$A$1:$F$82,6)</f>
        <v>IH</v>
      </c>
      <c r="C28" s="34" t="str">
        <f>VLOOKUP(G28,Engagement!$A$1:$F$100,2)</f>
        <v>Domanico Baptiste</v>
      </c>
      <c r="D28" s="35" t="str">
        <f>VLOOKUP(G28,Engagement!$A$1:$F$100,3)</f>
        <v>Charvieu Chavagneux</v>
      </c>
      <c r="E28" s="35" t="str">
        <f>VLOOKUP(G28,Engagement!$A$1:$F$100,4)</f>
        <v>Domanico Baptiste</v>
      </c>
      <c r="F28" s="35" t="str">
        <f>VLOOKUP(G28,Engagement!$A$1:$F$100,5)</f>
        <v>Charvieu Chavagneux</v>
      </c>
      <c r="G28" s="33">
        <v>38</v>
      </c>
      <c r="H28" s="36">
        <v>0.04513888888888889</v>
      </c>
    </row>
    <row r="29" spans="1:8" ht="12.75" customHeight="1">
      <c r="A29" s="33">
        <v>2</v>
      </c>
      <c r="B29" s="33" t="str">
        <f>VLOOKUP(G29,Engagement!$A$1:$F$82,6)</f>
        <v>IH</v>
      </c>
      <c r="C29" s="34" t="str">
        <f>VLOOKUP(G29,Engagement!$A$1:$F$100,2)</f>
        <v>Durey Thomas</v>
      </c>
      <c r="D29" s="35" t="str">
        <f>VLOOKUP(G29,Engagement!$A$1:$F$100,3)</f>
        <v>Creusot triathlon</v>
      </c>
      <c r="E29" s="35" t="str">
        <f>VLOOKUP(G29,Engagement!$A$1:$F$100,4)</f>
        <v>Durey Thomas</v>
      </c>
      <c r="F29" s="35" t="str">
        <f>VLOOKUP(G29,Engagement!$A$1:$F$100,5)</f>
        <v>Creusot triathlon</v>
      </c>
      <c r="G29" s="33">
        <v>1</v>
      </c>
      <c r="H29" s="36">
        <v>0.046608796296296294</v>
      </c>
    </row>
    <row r="30" spans="1:8" ht="12.75" customHeight="1">
      <c r="A30" s="33">
        <v>3</v>
      </c>
      <c r="B30" s="33" t="str">
        <f>VLOOKUP(G30,Engagement!$A$1:$F$82,6)</f>
        <v>IH</v>
      </c>
      <c r="C30" s="34" t="str">
        <f>VLOOKUP(G30,Engagement!$A$1:$F$100,2)</f>
        <v>Dureuil Gaël</v>
      </c>
      <c r="D30" s="35" t="str">
        <f>VLOOKUP(G30,Engagement!$A$1:$F$100,3)</f>
        <v>Creusot Cyclisme</v>
      </c>
      <c r="E30" s="35" t="str">
        <f>VLOOKUP(G30,Engagement!$A$1:$F$100,4)</f>
        <v>Dureuil Gaël</v>
      </c>
      <c r="F30" s="35" t="str">
        <f>VLOOKUP(G30,Engagement!$A$1:$F$100,5)</f>
        <v>Creusot Cyclisme</v>
      </c>
      <c r="G30" s="33">
        <v>2</v>
      </c>
      <c r="H30" s="36">
        <v>0.04822916666666666</v>
      </c>
    </row>
    <row r="31" spans="1:8" ht="12.75" customHeight="1">
      <c r="A31" s="33">
        <v>4</v>
      </c>
      <c r="B31" s="33" t="str">
        <f>VLOOKUP(G31,Engagement!$A$1:$F$82,6)</f>
        <v>IH</v>
      </c>
      <c r="C31" s="34" t="str">
        <f>VLOOKUP(G31,Engagement!$A$1:$F$100,2)</f>
        <v>Vaudelin Alexis</v>
      </c>
      <c r="D31" s="35" t="str">
        <f>VLOOKUP(G31,Engagement!$A$1:$F$100,3)</f>
        <v>Montceau Triathlon</v>
      </c>
      <c r="E31" s="35" t="str">
        <f>VLOOKUP(G31,Engagement!$A$1:$F$100,4)</f>
        <v>Vaudelin Alexis</v>
      </c>
      <c r="F31" s="35" t="str">
        <f>VLOOKUP(G31,Engagement!$A$1:$F$100,5)</f>
        <v>Montceau Triathlon</v>
      </c>
      <c r="G31" s="33">
        <v>29</v>
      </c>
      <c r="H31" s="46">
        <v>0.04986111111111111</v>
      </c>
    </row>
    <row r="32" spans="1:8" ht="12.75" customHeight="1">
      <c r="A32" s="33">
        <v>5</v>
      </c>
      <c r="B32" s="33" t="str">
        <f>VLOOKUP(G32,Engagement!$A$1:$F$82,6)</f>
        <v>IH</v>
      </c>
      <c r="C32" s="34" t="str">
        <f>VLOOKUP(G32,Engagement!$A$1:$F$100,2)</f>
        <v>Poncet Sébastien</v>
      </c>
      <c r="D32" s="35" t="str">
        <f>VLOOKUP(G32,Engagement!$A$1:$F$100,3)</f>
        <v>VS Joncy</v>
      </c>
      <c r="E32" s="35" t="str">
        <f>VLOOKUP(G32,Engagement!$A$1:$F$100,4)</f>
        <v>Poncet Sébastien</v>
      </c>
      <c r="F32" s="35" t="str">
        <f>VLOOKUP(G32,Engagement!$A$1:$F$100,5)</f>
        <v>VS Joncy</v>
      </c>
      <c r="G32" s="33">
        <v>10</v>
      </c>
      <c r="H32" s="36">
        <v>0.054421296296296294</v>
      </c>
    </row>
    <row r="33" spans="1:8" ht="12.75" customHeight="1">
      <c r="A33" s="33">
        <v>6</v>
      </c>
      <c r="B33" s="33" t="str">
        <f>VLOOKUP(G33,Engagement!$A$1:$F$82,6)</f>
        <v>IH</v>
      </c>
      <c r="C33" s="34" t="str">
        <f>VLOOKUP(G33,Engagement!$A$1:$F$100,2)</f>
        <v>Demortière Rémi</v>
      </c>
      <c r="D33" s="35" t="str">
        <f>VLOOKUP(G33,Engagement!$A$1:$F$100,3)</f>
        <v>AC Buxy</v>
      </c>
      <c r="E33" s="35" t="str">
        <f>VLOOKUP(G33,Engagement!$A$1:$F$100,4)</f>
        <v>Demortière Rémi</v>
      </c>
      <c r="F33" s="35" t="str">
        <f>VLOOKUP(G33,Engagement!$A$1:$F$100,5)</f>
        <v>AC Buxy</v>
      </c>
      <c r="G33" s="33">
        <v>16</v>
      </c>
      <c r="H33" s="36">
        <v>0.05478009259259259</v>
      </c>
    </row>
    <row r="34" spans="1:8" ht="12.75" customHeight="1">
      <c r="A34" s="33">
        <v>7</v>
      </c>
      <c r="B34" s="33" t="str">
        <f>VLOOKUP(G34,Engagement!$A$1:$F$82,6)</f>
        <v>IH</v>
      </c>
      <c r="C34" s="34" t="str">
        <f>VLOOKUP(G34,Engagement!$A$1:$F$100,2)</f>
        <v>Gros Philippe</v>
      </c>
      <c r="D34" s="35" t="str">
        <f>VLOOKUP(G34,Engagement!$A$1:$F$100,3)</f>
        <v>UV Chalon</v>
      </c>
      <c r="E34" s="35" t="str">
        <f>VLOOKUP(G34,Engagement!$A$1:$F$100,4)</f>
        <v>Gros Philippe</v>
      </c>
      <c r="F34" s="35" t="str">
        <f>VLOOKUP(G34,Engagement!$A$1:$F$100,5)</f>
        <v>UV Chalon</v>
      </c>
      <c r="G34" s="33">
        <v>20</v>
      </c>
      <c r="H34" s="36">
        <v>0.05480324074074074</v>
      </c>
    </row>
    <row r="35" spans="1:8" ht="12.75" customHeight="1">
      <c r="A35" s="33">
        <v>8</v>
      </c>
      <c r="B35" s="33" t="str">
        <f>VLOOKUP(G35,Engagement!$A$1:$F$82,6)</f>
        <v>IH</v>
      </c>
      <c r="C35" s="34" t="str">
        <f>VLOOKUP(G35,Engagement!$A$1:$F$100,2)</f>
        <v>Fichet Nicolas</v>
      </c>
      <c r="D35" s="35" t="str">
        <f>VLOOKUP(G35,Engagement!$A$1:$F$100,3)</f>
        <v>Montceau Triathlon</v>
      </c>
      <c r="E35" s="35" t="str">
        <f>VLOOKUP(G35,Engagement!$A$1:$F$100,4)</f>
        <v>Fichet Nicolas</v>
      </c>
      <c r="F35" s="35" t="str">
        <f>VLOOKUP(G35,Engagement!$A$1:$F$100,5)</f>
        <v>Montceau Triathlon</v>
      </c>
      <c r="G35" s="33">
        <v>26</v>
      </c>
      <c r="H35" s="36">
        <v>0.06119212962962963</v>
      </c>
    </row>
    <row r="36" spans="1:8" ht="12.75" customHeight="1">
      <c r="A36" s="33">
        <v>9</v>
      </c>
      <c r="B36" s="33" t="str">
        <f>VLOOKUP(G36,Engagement!$A$1:$F$82,6)</f>
        <v>IH</v>
      </c>
      <c r="C36" s="34" t="str">
        <f>VLOOKUP(G36,Engagement!$A$1:$F$100,2)</f>
        <v>Gourgin Jean Philippe</v>
      </c>
      <c r="D36" s="35" t="str">
        <f>VLOOKUP(G36,Engagement!$A$1:$F$100,3)</f>
        <v>VC charollais</v>
      </c>
      <c r="E36" s="35" t="str">
        <f>VLOOKUP(G36,Engagement!$A$1:$F$100,4)</f>
        <v>Gourgin Jean Philippe</v>
      </c>
      <c r="F36" s="35" t="str">
        <f>VLOOKUP(G36,Engagement!$A$1:$F$100,5)</f>
        <v>VC charollais</v>
      </c>
      <c r="G36" s="33">
        <v>23</v>
      </c>
      <c r="H36" s="36">
        <v>0.06157407407407408</v>
      </c>
    </row>
    <row r="37" spans="1:8" ht="12.75" customHeight="1">
      <c r="A37" s="33">
        <v>10</v>
      </c>
      <c r="B37" s="33" t="str">
        <f>VLOOKUP(G37,Engagement!$A$1:$F$82,6)</f>
        <v>IH</v>
      </c>
      <c r="C37" s="34" t="str">
        <f>VLOOKUP(G37,Engagement!$A$1:$F$100,2)</f>
        <v>Nectoux Gérard</v>
      </c>
      <c r="D37" s="35" t="str">
        <f>VLOOKUP(G37,Engagement!$A$1:$F$100,3)</f>
        <v>VS Joncy</v>
      </c>
      <c r="E37" s="35" t="str">
        <f>VLOOKUP(G37,Engagement!$A$1:$F$100,4)</f>
        <v>Nectoux Gérard</v>
      </c>
      <c r="F37" s="35" t="str">
        <f>VLOOKUP(G37,Engagement!$A$1:$F$100,5)</f>
        <v>VS Joncy</v>
      </c>
      <c r="G37" s="33">
        <v>7</v>
      </c>
      <c r="H37" s="36">
        <v>0.054664351851851846</v>
      </c>
    </row>
    <row r="38" spans="1:8" ht="12.75" customHeight="1">
      <c r="A38" s="33">
        <v>11</v>
      </c>
      <c r="B38" s="33" t="str">
        <f>VLOOKUP(G38,Engagement!$A$1:$F$82,6)</f>
        <v>IH</v>
      </c>
      <c r="C38" s="34" t="str">
        <f>VLOOKUP(G38,Engagement!$A$1:$F$100,2)</f>
        <v>Torlay Philippe</v>
      </c>
      <c r="D38" s="35" t="str">
        <f>VLOOKUP(G38,Engagement!$A$1:$F$100,3)</f>
        <v>Creusot triathlon</v>
      </c>
      <c r="E38" s="35" t="str">
        <f>VLOOKUP(G38,Engagement!$A$1:$F$100,4)</f>
        <v>Torlay Philippe</v>
      </c>
      <c r="F38" s="35" t="str">
        <f>VLOOKUP(G38,Engagement!$A$1:$F$100,5)</f>
        <v>Creusot triathlon</v>
      </c>
      <c r="G38" s="33">
        <v>6</v>
      </c>
      <c r="H38" s="47" t="s">
        <v>80</v>
      </c>
    </row>
    <row r="39" spans="1:8" ht="16.5" customHeight="1">
      <c r="A39" s="32" t="s">
        <v>94</v>
      </c>
      <c r="B39" s="32"/>
      <c r="C39" s="32"/>
      <c r="D39" s="32"/>
      <c r="E39" s="32"/>
      <c r="F39" s="32"/>
      <c r="G39" s="32"/>
      <c r="H39" s="32"/>
    </row>
    <row r="40" spans="1:8" ht="12.75" customHeight="1">
      <c r="A40" s="48">
        <v>32</v>
      </c>
      <c r="B40" s="48" t="str">
        <f>VLOOKUP(G40,Engagement!$A$1:$F$82,6)</f>
        <v>M</v>
      </c>
      <c r="C40" s="49" t="str">
        <f>VLOOKUP(G40,Engagement!$A$1:$F$100,2)</f>
        <v>De Sousa Evann</v>
      </c>
      <c r="D40" s="50" t="str">
        <f>VLOOKUP(G40,Engagement!$A$1:$F$100,3)</f>
        <v>Ecuisses VSP</v>
      </c>
      <c r="E40" s="50" t="str">
        <f>VLOOKUP(G40,Engagement!$A$1:$F$100,4)</f>
        <v>De Sousa Evann</v>
      </c>
      <c r="F40" s="50" t="str">
        <f>VLOOKUP(G40,Engagement!$A$1:$F$100,5)</f>
        <v>Ecuisses VSP</v>
      </c>
      <c r="G40" s="48">
        <v>18</v>
      </c>
      <c r="H40" s="51"/>
    </row>
    <row r="41" spans="1:8" ht="12.75" customHeight="1">
      <c r="A41" s="48">
        <v>33</v>
      </c>
      <c r="B41" s="48" t="str">
        <f>VLOOKUP(G41,Engagement!$A$1:$F$82,6)</f>
        <v>M</v>
      </c>
      <c r="C41" s="49" t="str">
        <f>VLOOKUP(G41,Engagement!$A$1:$F$100,2)</f>
        <v>De Sousa Kelyann</v>
      </c>
      <c r="D41" s="50" t="str">
        <f>VLOOKUP(G41,Engagement!$A$1:$F$100,3)</f>
        <v>Ecuisses VSP</v>
      </c>
      <c r="E41" s="50" t="str">
        <f>VLOOKUP(G41,Engagement!$A$1:$F$100,4)</f>
        <v>De Sousa Kelyann</v>
      </c>
      <c r="F41" s="50" t="str">
        <f>VLOOKUP(G41,Engagement!$A$1:$F$100,5)</f>
        <v>Ecuisses VSP</v>
      </c>
      <c r="G41" s="48">
        <v>19</v>
      </c>
      <c r="H41" s="51"/>
    </row>
    <row r="42" spans="1:8" ht="12.75" customHeight="1">
      <c r="A42" s="48">
        <v>34</v>
      </c>
      <c r="B42" s="48" t="str">
        <f>VLOOKUP(G42,Engagement!$A$1:$F$82,6)</f>
        <v>M</v>
      </c>
      <c r="C42" s="49" t="str">
        <f>VLOOKUP(G42,Engagement!$A$1:$F$100,2)</f>
        <v>Demortière François</v>
      </c>
      <c r="D42" s="50" t="str">
        <f>VLOOKUP(G42,Engagement!$A$1:$F$100,3)</f>
        <v>AC Buxy</v>
      </c>
      <c r="E42" s="50" t="str">
        <f>VLOOKUP(G42,Engagement!$A$1:$F$100,4)</f>
        <v>Demortière François</v>
      </c>
      <c r="F42" s="50" t="str">
        <f>VLOOKUP(G42,Engagement!$A$1:$F$100,5)</f>
        <v>AC Buxy</v>
      </c>
      <c r="G42" s="48">
        <v>31</v>
      </c>
      <c r="H42" s="51"/>
    </row>
    <row r="43" spans="1:8" ht="12.75" customHeight="1">
      <c r="A43" s="48">
        <v>35</v>
      </c>
      <c r="B43" s="48" t="str">
        <f>VLOOKUP(G43,Engagement!$A$1:$F$82,6)</f>
        <v>M</v>
      </c>
      <c r="C43" s="49" t="str">
        <f>VLOOKUP(G43,Engagement!$A$1:$F$100,2)</f>
        <v>Bert Fabien</v>
      </c>
      <c r="D43" s="50" t="str">
        <f>VLOOKUP(G43,Engagement!$A$1:$F$100,3)</f>
        <v>VS Joncy</v>
      </c>
      <c r="E43" s="50" t="str">
        <f>VLOOKUP(G43,Engagement!$A$1:$F$100,4)</f>
        <v>Bert Fabien</v>
      </c>
      <c r="F43" s="50" t="str">
        <f>VLOOKUP(G43,Engagement!$A$1:$F$100,5)</f>
        <v>VS Joncy</v>
      </c>
      <c r="G43" s="48">
        <v>12</v>
      </c>
      <c r="H43" s="51"/>
    </row>
    <row r="44" spans="1:8" ht="12.75" customHeight="1">
      <c r="A44" s="48">
        <v>36</v>
      </c>
      <c r="B44" s="48" t="str">
        <f>VLOOKUP(G44,Engagement!$A$1:$F$82,6)</f>
        <v>M</v>
      </c>
      <c r="C44" s="49" t="str">
        <f>VLOOKUP(G44,Engagement!$A$1:$F$100,2)</f>
        <v>Auclerc Nathan</v>
      </c>
      <c r="D44" s="50" t="str">
        <f>VLOOKUP(G44,Engagement!$A$1:$F$100,3)</f>
        <v>Saint Martin</v>
      </c>
      <c r="E44" s="50" t="str">
        <f>VLOOKUP(G44,Engagement!$A$1:$F$100,4)</f>
        <v>Auclerc Nathan</v>
      </c>
      <c r="F44" s="50" t="str">
        <f>VLOOKUP(G44,Engagement!$A$1:$F$100,5)</f>
        <v>Saint Martin</v>
      </c>
      <c r="G44" s="48">
        <v>22</v>
      </c>
      <c r="H44" s="51"/>
    </row>
  </sheetData>
  <sheetProtection selectLockedCells="1" selectUnlockedCells="1"/>
  <mergeCells count="7">
    <mergeCell ref="A1:H1"/>
    <mergeCell ref="A2:H2"/>
    <mergeCell ref="A4:H4"/>
    <mergeCell ref="A16:H16"/>
    <mergeCell ref="A24:H24"/>
    <mergeCell ref="A27:H27"/>
    <mergeCell ref="A39:H39"/>
  </mergeCells>
  <printOptions horizontalCentered="1"/>
  <pageMargins left="0.03958333333333333" right="0" top="0.15763888888888888" bottom="0.31527777777777777" header="0.5118055555555555" footer="0.31527777777777777"/>
  <pageSetup horizontalDpi="300" verticalDpi="300" orientation="portrait" paperSize="9" scale="80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2014-10-12T14:27:33Z</cp:lastPrinted>
  <dcterms:modified xsi:type="dcterms:W3CDTF">2014-10-12T16:56:05Z</dcterms:modified>
  <cp:category/>
  <cp:version/>
  <cp:contentType/>
  <cp:contentStatus/>
  <cp:revision>11</cp:revision>
</cp:coreProperties>
</file>